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2240" windowHeight="8010" activeTab="1"/>
  </bookViews>
  <sheets>
    <sheet name="Первая смена" sheetId="1" r:id="rId1"/>
    <sheet name="вторая смена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M228" i="1"/>
  <c r="L228"/>
  <c r="K228"/>
  <c r="J228"/>
  <c r="I228"/>
  <c r="H228"/>
  <c r="G228"/>
  <c r="F228"/>
  <c r="E228"/>
  <c r="D228"/>
  <c r="M218"/>
  <c r="M229" s="1"/>
  <c r="L218"/>
  <c r="L229" s="1"/>
  <c r="K218"/>
  <c r="K229" s="1"/>
  <c r="J218"/>
  <c r="J229" s="1"/>
  <c r="I218"/>
  <c r="I229" s="1"/>
  <c r="H218"/>
  <c r="H229" s="1"/>
  <c r="G218"/>
  <c r="G229" s="1"/>
  <c r="F218"/>
  <c r="F229" s="1"/>
  <c r="E218"/>
  <c r="E229" s="1"/>
  <c r="D218"/>
  <c r="D229" s="1"/>
  <c r="M206"/>
  <c r="J206"/>
  <c r="I206"/>
  <c r="H206"/>
  <c r="G206"/>
  <c r="F206"/>
  <c r="E206"/>
  <c r="D206"/>
  <c r="M196"/>
  <c r="M207" s="1"/>
  <c r="L196"/>
  <c r="K196"/>
  <c r="J196"/>
  <c r="J207" s="1"/>
  <c r="I196"/>
  <c r="I207" s="1"/>
  <c r="H196"/>
  <c r="H207" s="1"/>
  <c r="G196"/>
  <c r="G207" s="1"/>
  <c r="F196"/>
  <c r="F207" s="1"/>
  <c r="E196"/>
  <c r="E207" s="1"/>
  <c r="D196"/>
  <c r="D207" s="1"/>
  <c r="M184"/>
  <c r="L184"/>
  <c r="K184"/>
  <c r="J184"/>
  <c r="I184"/>
  <c r="H184"/>
  <c r="G184"/>
  <c r="F184"/>
  <c r="E184"/>
  <c r="D184"/>
  <c r="M175"/>
  <c r="M185" s="1"/>
  <c r="L175"/>
  <c r="L185" s="1"/>
  <c r="K175"/>
  <c r="K185" s="1"/>
  <c r="J175"/>
  <c r="J185" s="1"/>
  <c r="I175"/>
  <c r="I185" s="1"/>
  <c r="H175"/>
  <c r="H185" s="1"/>
  <c r="G175"/>
  <c r="G185" s="1"/>
  <c r="F175"/>
  <c r="F185" s="1"/>
  <c r="E175"/>
  <c r="E185" s="1"/>
  <c r="D175"/>
  <c r="D185" s="1"/>
  <c r="M163"/>
  <c r="L163"/>
  <c r="K163"/>
  <c r="J163"/>
  <c r="I163"/>
  <c r="H163"/>
  <c r="G163"/>
  <c r="F163"/>
  <c r="E163"/>
  <c r="D163"/>
  <c r="M154"/>
  <c r="M164" s="1"/>
  <c r="L154"/>
  <c r="L164" s="1"/>
  <c r="K154"/>
  <c r="K164" s="1"/>
  <c r="J154"/>
  <c r="J164" s="1"/>
  <c r="I154"/>
  <c r="I164" s="1"/>
  <c r="H154"/>
  <c r="H164" s="1"/>
  <c r="G154"/>
  <c r="G164" s="1"/>
  <c r="F154"/>
  <c r="F164" s="1"/>
  <c r="E154"/>
  <c r="E164" s="1"/>
  <c r="D154"/>
  <c r="D164" s="1"/>
  <c r="M142"/>
  <c r="L142"/>
  <c r="K142"/>
  <c r="J142"/>
  <c r="I142"/>
  <c r="H142"/>
  <c r="G142"/>
  <c r="F142"/>
  <c r="E142"/>
  <c r="D142"/>
  <c r="M131"/>
  <c r="M143" s="1"/>
  <c r="L131"/>
  <c r="L143" s="1"/>
  <c r="K131"/>
  <c r="K143" s="1"/>
  <c r="J131"/>
  <c r="J143" s="1"/>
  <c r="I131"/>
  <c r="I143" s="1"/>
  <c r="H131"/>
  <c r="H143" s="1"/>
  <c r="G131"/>
  <c r="G143" s="1"/>
  <c r="F131"/>
  <c r="F143" s="1"/>
  <c r="E131"/>
  <c r="E143" s="1"/>
  <c r="D131"/>
  <c r="D143" s="1"/>
  <c r="M119"/>
  <c r="L119"/>
  <c r="K119"/>
  <c r="J119"/>
  <c r="I119"/>
  <c r="H119"/>
  <c r="G119"/>
  <c r="F119"/>
  <c r="E119"/>
  <c r="D119"/>
  <c r="M108"/>
  <c r="M120" s="1"/>
  <c r="L108"/>
  <c r="L120" s="1"/>
  <c r="K108"/>
  <c r="K120" s="1"/>
  <c r="J108"/>
  <c r="J120" s="1"/>
  <c r="I108"/>
  <c r="I120" s="1"/>
  <c r="H108"/>
  <c r="H120" s="1"/>
  <c r="G108"/>
  <c r="G120" s="1"/>
  <c r="F108"/>
  <c r="F120" s="1"/>
  <c r="E108"/>
  <c r="E120" s="1"/>
  <c r="D108"/>
  <c r="D120" s="1"/>
  <c r="M96"/>
  <c r="L96"/>
  <c r="K96"/>
  <c r="J96"/>
  <c r="I96"/>
  <c r="H96"/>
  <c r="G96"/>
  <c r="F96"/>
  <c r="E96"/>
  <c r="D96"/>
  <c r="M87"/>
  <c r="M97" s="1"/>
  <c r="L87"/>
  <c r="L97" s="1"/>
  <c r="K87"/>
  <c r="K97" s="1"/>
  <c r="J87"/>
  <c r="J97" s="1"/>
  <c r="I87"/>
  <c r="I97" s="1"/>
  <c r="H87"/>
  <c r="H97" s="1"/>
  <c r="G87"/>
  <c r="G97" s="1"/>
  <c r="F87"/>
  <c r="F97" s="1"/>
  <c r="E87"/>
  <c r="E97" s="1"/>
  <c r="D87"/>
  <c r="D97" s="1"/>
  <c r="M75"/>
  <c r="L75"/>
  <c r="K75"/>
  <c r="J75"/>
  <c r="I75"/>
  <c r="H75"/>
  <c r="G75"/>
  <c r="F75"/>
  <c r="E75"/>
  <c r="D75"/>
  <c r="M65"/>
  <c r="M76" s="1"/>
  <c r="L65"/>
  <c r="L76" s="1"/>
  <c r="K65"/>
  <c r="K76" s="1"/>
  <c r="J65"/>
  <c r="J76" s="1"/>
  <c r="I65"/>
  <c r="I76" s="1"/>
  <c r="H65"/>
  <c r="H76" s="1"/>
  <c r="G65"/>
  <c r="G76" s="1"/>
  <c r="F65"/>
  <c r="F76" s="1"/>
  <c r="E65"/>
  <c r="E76" s="1"/>
  <c r="D65"/>
  <c r="D76" s="1"/>
  <c r="M52"/>
  <c r="L52"/>
  <c r="K52"/>
  <c r="J52"/>
  <c r="J53" s="1"/>
  <c r="I52"/>
  <c r="H52"/>
  <c r="G52"/>
  <c r="F52"/>
  <c r="E52"/>
  <c r="D52"/>
  <c r="M41"/>
  <c r="M53" s="1"/>
  <c r="L41"/>
  <c r="L53" s="1"/>
  <c r="K41"/>
  <c r="K53" s="1"/>
  <c r="J41"/>
  <c r="I41"/>
  <c r="I53" s="1"/>
  <c r="H41"/>
  <c r="H53" s="1"/>
  <c r="G41"/>
  <c r="G53" s="1"/>
  <c r="F41"/>
  <c r="F53" s="1"/>
  <c r="E41"/>
  <c r="E53" s="1"/>
  <c r="D41"/>
  <c r="D53" s="1"/>
  <c r="M28"/>
  <c r="L28"/>
  <c r="K28"/>
  <c r="J28"/>
  <c r="I28"/>
  <c r="H28"/>
  <c r="G28"/>
  <c r="F28"/>
  <c r="E28"/>
  <c r="E29" s="1"/>
  <c r="D28"/>
  <c r="M17"/>
  <c r="M29" s="1"/>
  <c r="L17"/>
  <c r="L29" s="1"/>
  <c r="K17"/>
  <c r="K29" s="1"/>
  <c r="J17"/>
  <c r="J29" s="1"/>
  <c r="I17"/>
  <c r="I29" s="1"/>
  <c r="H17"/>
  <c r="H29" s="1"/>
  <c r="G17"/>
  <c r="G29" s="1"/>
  <c r="F17"/>
  <c r="F29" s="1"/>
  <c r="E17"/>
  <c r="D17"/>
  <c r="D29" s="1"/>
  <c r="D230" l="1"/>
  <c r="D232" s="1"/>
  <c r="F230"/>
  <c r="F232" s="1"/>
  <c r="H230"/>
  <c r="J230"/>
  <c r="E230"/>
  <c r="E232" s="1"/>
  <c r="G230"/>
  <c r="G232" s="1"/>
  <c r="I230"/>
  <c r="M230"/>
  <c r="K206"/>
  <c r="K207" s="1"/>
  <c r="K230" s="1"/>
  <c r="L206"/>
  <c r="L207" s="1"/>
  <c r="L230" s="1"/>
  <c r="M201" i="2" l="1"/>
  <c r="L201"/>
  <c r="K201"/>
  <c r="J201"/>
  <c r="I201"/>
  <c r="H201"/>
  <c r="G201"/>
  <c r="F201"/>
  <c r="E201"/>
  <c r="D201"/>
  <c r="M194"/>
  <c r="M202" s="1"/>
  <c r="L194"/>
  <c r="L202" s="1"/>
  <c r="K194"/>
  <c r="K202" s="1"/>
  <c r="J194"/>
  <c r="J202" s="1"/>
  <c r="J203" s="1"/>
  <c r="I194"/>
  <c r="I202" s="1"/>
  <c r="H194"/>
  <c r="H202" s="1"/>
  <c r="H203" s="1"/>
  <c r="G194"/>
  <c r="G202" s="1"/>
  <c r="F194"/>
  <c r="F202" s="1"/>
  <c r="F203" s="1"/>
  <c r="F205" s="1"/>
  <c r="E194"/>
  <c r="E202" s="1"/>
  <c r="D194"/>
  <c r="D202" s="1"/>
  <c r="D203" s="1"/>
  <c r="D205" s="1"/>
  <c r="M182"/>
  <c r="L182"/>
  <c r="K182"/>
  <c r="J182"/>
  <c r="I182"/>
  <c r="H182"/>
  <c r="G182"/>
  <c r="F182"/>
  <c r="E182"/>
  <c r="D182"/>
  <c r="M175"/>
  <c r="M183" s="1"/>
  <c r="L175"/>
  <c r="L183" s="1"/>
  <c r="J175"/>
  <c r="J183" s="1"/>
  <c r="I175"/>
  <c r="I183" s="1"/>
  <c r="H175"/>
  <c r="H183" s="1"/>
  <c r="G175"/>
  <c r="G183" s="1"/>
  <c r="F175"/>
  <c r="F183" s="1"/>
  <c r="E175"/>
  <c r="E183" s="1"/>
  <c r="D175"/>
  <c r="D183" s="1"/>
  <c r="M163"/>
  <c r="L163"/>
  <c r="K163"/>
  <c r="J163"/>
  <c r="I163"/>
  <c r="H163"/>
  <c r="G163"/>
  <c r="F163"/>
  <c r="E163"/>
  <c r="D163"/>
  <c r="M156"/>
  <c r="M164" s="1"/>
  <c r="L156"/>
  <c r="L164" s="1"/>
  <c r="K156"/>
  <c r="K164" s="1"/>
  <c r="J156"/>
  <c r="J164" s="1"/>
  <c r="I156"/>
  <c r="I164" s="1"/>
  <c r="H156"/>
  <c r="H164" s="1"/>
  <c r="G156"/>
  <c r="G164" s="1"/>
  <c r="F156"/>
  <c r="F164" s="1"/>
  <c r="E156"/>
  <c r="E164" s="1"/>
  <c r="D156"/>
  <c r="D164" s="1"/>
  <c r="M145"/>
  <c r="L145"/>
  <c r="K145"/>
  <c r="J145"/>
  <c r="I145"/>
  <c r="H145"/>
  <c r="G145"/>
  <c r="F145"/>
  <c r="E145"/>
  <c r="D145"/>
  <c r="M138"/>
  <c r="M146" s="1"/>
  <c r="L138"/>
  <c r="L146" s="1"/>
  <c r="K138"/>
  <c r="K146" s="1"/>
  <c r="J138"/>
  <c r="J146" s="1"/>
  <c r="I138"/>
  <c r="I146" s="1"/>
  <c r="H138"/>
  <c r="H146" s="1"/>
  <c r="G138"/>
  <c r="G146" s="1"/>
  <c r="F138"/>
  <c r="F146" s="1"/>
  <c r="E138"/>
  <c r="E146" s="1"/>
  <c r="D138"/>
  <c r="D146" s="1"/>
  <c r="M127"/>
  <c r="L127"/>
  <c r="K127"/>
  <c r="J127"/>
  <c r="I127"/>
  <c r="I128" s="1"/>
  <c r="H127"/>
  <c r="H128" s="1"/>
  <c r="G127"/>
  <c r="F127"/>
  <c r="E127"/>
  <c r="D127"/>
  <c r="M120"/>
  <c r="M128" s="1"/>
  <c r="L120"/>
  <c r="L128" s="1"/>
  <c r="K120"/>
  <c r="K128" s="1"/>
  <c r="J120"/>
  <c r="J128" s="1"/>
  <c r="I120"/>
  <c r="H120"/>
  <c r="G120"/>
  <c r="G128" s="1"/>
  <c r="F120"/>
  <c r="F128" s="1"/>
  <c r="E120"/>
  <c r="E128" s="1"/>
  <c r="D120"/>
  <c r="D128" s="1"/>
  <c r="M107"/>
  <c r="L107"/>
  <c r="K107"/>
  <c r="J107"/>
  <c r="I107"/>
  <c r="I108" s="1"/>
  <c r="H107"/>
  <c r="H108" s="1"/>
  <c r="G107"/>
  <c r="F107"/>
  <c r="E107"/>
  <c r="D107"/>
  <c r="M100"/>
  <c r="M108" s="1"/>
  <c r="L100"/>
  <c r="K100"/>
  <c r="L108" s="1"/>
  <c r="J100"/>
  <c r="J108" s="1"/>
  <c r="I100"/>
  <c r="H100"/>
  <c r="G100"/>
  <c r="G108" s="1"/>
  <c r="F100"/>
  <c r="F108" s="1"/>
  <c r="E100"/>
  <c r="E108" s="1"/>
  <c r="D100"/>
  <c r="D108" s="1"/>
  <c r="M87"/>
  <c r="L87"/>
  <c r="K87"/>
  <c r="J87"/>
  <c r="I87"/>
  <c r="H87"/>
  <c r="G87"/>
  <c r="F87"/>
  <c r="E87"/>
  <c r="D87"/>
  <c r="M80"/>
  <c r="M88" s="1"/>
  <c r="L80"/>
  <c r="L88" s="1"/>
  <c r="K80"/>
  <c r="K88" s="1"/>
  <c r="J80"/>
  <c r="J88" s="1"/>
  <c r="I80"/>
  <c r="I88" s="1"/>
  <c r="H80"/>
  <c r="H88" s="1"/>
  <c r="G80"/>
  <c r="G88" s="1"/>
  <c r="F80"/>
  <c r="F88" s="1"/>
  <c r="E80"/>
  <c r="E88" s="1"/>
  <c r="D80"/>
  <c r="D88" s="1"/>
  <c r="M69"/>
  <c r="L69"/>
  <c r="K69"/>
  <c r="J69"/>
  <c r="I69"/>
  <c r="H69"/>
  <c r="G69"/>
  <c r="F69"/>
  <c r="E69"/>
  <c r="D69"/>
  <c r="M61"/>
  <c r="M70" s="1"/>
  <c r="L61"/>
  <c r="L70" s="1"/>
  <c r="K61"/>
  <c r="K70" s="1"/>
  <c r="J61"/>
  <c r="J70" s="1"/>
  <c r="I61"/>
  <c r="I70" s="1"/>
  <c r="H61"/>
  <c r="H70" s="1"/>
  <c r="G61"/>
  <c r="G70" s="1"/>
  <c r="F61"/>
  <c r="F70" s="1"/>
  <c r="E61"/>
  <c r="E70" s="1"/>
  <c r="D61"/>
  <c r="D70" s="1"/>
  <c r="M49"/>
  <c r="L49"/>
  <c r="K49"/>
  <c r="J49"/>
  <c r="I49"/>
  <c r="I50" s="1"/>
  <c r="H49"/>
  <c r="G49"/>
  <c r="F49"/>
  <c r="E49"/>
  <c r="D49"/>
  <c r="M41"/>
  <c r="M50" s="1"/>
  <c r="L41"/>
  <c r="L50" s="1"/>
  <c r="K41"/>
  <c r="K50" s="1"/>
  <c r="J41"/>
  <c r="J50" s="1"/>
  <c r="I41"/>
  <c r="H41"/>
  <c r="H50" s="1"/>
  <c r="G41"/>
  <c r="G50" s="1"/>
  <c r="F41"/>
  <c r="F50" s="1"/>
  <c r="E41"/>
  <c r="E50" s="1"/>
  <c r="D41"/>
  <c r="D50" s="1"/>
  <c r="M28"/>
  <c r="L28"/>
  <c r="K28"/>
  <c r="J28"/>
  <c r="I28"/>
  <c r="H28"/>
  <c r="G28"/>
  <c r="F28"/>
  <c r="E28"/>
  <c r="D28"/>
  <c r="M21"/>
  <c r="M29" s="1"/>
  <c r="L21"/>
  <c r="L29" s="1"/>
  <c r="K21"/>
  <c r="K29" s="1"/>
  <c r="J21"/>
  <c r="J29" s="1"/>
  <c r="I21"/>
  <c r="I29" s="1"/>
  <c r="H21"/>
  <c r="H29" s="1"/>
  <c r="G21"/>
  <c r="G29" s="1"/>
  <c r="F21"/>
  <c r="F29" s="1"/>
  <c r="E21"/>
  <c r="E29" s="1"/>
  <c r="D21"/>
  <c r="D29" s="1"/>
  <c r="K175" l="1"/>
  <c r="K183" s="1"/>
  <c r="E203"/>
  <c r="E205" s="1"/>
  <c r="G203"/>
  <c r="G205" s="1"/>
  <c r="I203"/>
  <c r="M203"/>
  <c r="L203"/>
  <c r="K108"/>
  <c r="K203" s="1"/>
</calcChain>
</file>

<file path=xl/sharedStrings.xml><?xml version="1.0" encoding="utf-8"?>
<sst xmlns="http://schemas.openxmlformats.org/spreadsheetml/2006/main" count="829" uniqueCount="198">
  <si>
    <t>Согласовано:</t>
  </si>
  <si>
    <t>Утверждаю:</t>
  </si>
  <si>
    <t>Начальник ТО Управления</t>
  </si>
  <si>
    <t>Начальник РОО Гельметдинова А. Р.</t>
  </si>
  <si>
    <t>Роспотребнадзора  РБ</t>
  </si>
  <si>
    <t>_____________________________</t>
  </si>
  <si>
    <t>_________________ Д.С.Янтурина</t>
  </si>
  <si>
    <t>«___» ________________2017 г.</t>
  </si>
  <si>
    <t>_________________2020 г.</t>
  </si>
  <si>
    <t>"__" ______________ 2020 г.</t>
  </si>
  <si>
    <t>Примерное двухнедельное меню рационов горячего питания для учащихся  с ограниченными возможностями здоровья общеобразовательных учреждений МР Балтачевский район на сезон (осень-зима) 2020-2021 учебного года (от 11 лет и старше) по сборнику технологических карт, рецептур блюд кулинарных изделий для школьного питания, 2014 год, Уфа</t>
  </si>
  <si>
    <t>№ рец</t>
  </si>
  <si>
    <t>Прием пищи</t>
  </si>
  <si>
    <t>Масса</t>
  </si>
  <si>
    <t>Пищевые веществва</t>
  </si>
  <si>
    <t>Энергетичес</t>
  </si>
  <si>
    <t xml:space="preserve">                                             Витамины ,мг </t>
  </si>
  <si>
    <t>Минеральные вещества</t>
  </si>
  <si>
    <t>наименование блюда</t>
  </si>
  <si>
    <t>порции</t>
  </si>
  <si>
    <t>Б</t>
  </si>
  <si>
    <t>Ж</t>
  </si>
  <si>
    <t>У</t>
  </si>
  <si>
    <t>кая ценность</t>
  </si>
  <si>
    <t>В1</t>
  </si>
  <si>
    <t>В2</t>
  </si>
  <si>
    <t>С</t>
  </si>
  <si>
    <t>Ca</t>
  </si>
  <si>
    <t>Mg</t>
  </si>
  <si>
    <t>Fe</t>
  </si>
  <si>
    <t>1 -й день</t>
  </si>
  <si>
    <t>Обед</t>
  </si>
  <si>
    <t>ТК № 6</t>
  </si>
  <si>
    <t>Салат из капусты белокочаной</t>
  </si>
  <si>
    <t xml:space="preserve"> с морковью</t>
  </si>
  <si>
    <t>ТК №57</t>
  </si>
  <si>
    <t>Рассольник домашний на</t>
  </si>
  <si>
    <t>250/10</t>
  </si>
  <si>
    <t xml:space="preserve"> мясном бульоне со сметаной</t>
  </si>
  <si>
    <t>ТК №113</t>
  </si>
  <si>
    <t>Плов из отварной говядины</t>
  </si>
  <si>
    <t>200/50</t>
  </si>
  <si>
    <t>ТК № 305</t>
  </si>
  <si>
    <t>Кисель из плодово- ягодного</t>
  </si>
  <si>
    <t>экстракта</t>
  </si>
  <si>
    <t>Хлеб пшеничный обогащенный</t>
  </si>
  <si>
    <t>Хлеб ржаной обдирный обогащенный</t>
  </si>
  <si>
    <t xml:space="preserve">       Итого за обед</t>
  </si>
  <si>
    <t>Полдник</t>
  </si>
  <si>
    <t>Сыр порциями</t>
  </si>
  <si>
    <t>ТК № 129</t>
  </si>
  <si>
    <t>Котлеты из птицы</t>
  </si>
  <si>
    <t>100/6</t>
  </si>
  <si>
    <t>ТК № 211</t>
  </si>
  <si>
    <t>Макаронные изделия отварные</t>
  </si>
  <si>
    <t>180/5</t>
  </si>
  <si>
    <t>ТК №283</t>
  </si>
  <si>
    <t>Чай с молоком</t>
  </si>
  <si>
    <t>150/50</t>
  </si>
  <si>
    <t xml:space="preserve">          Итого за полдник</t>
  </si>
  <si>
    <t xml:space="preserve">       Итого за день</t>
  </si>
  <si>
    <t>2 -й день</t>
  </si>
  <si>
    <t xml:space="preserve">ТК №42 </t>
  </si>
  <si>
    <t>Винегрет овощной</t>
  </si>
  <si>
    <t>ТК № 75</t>
  </si>
  <si>
    <t xml:space="preserve">Суп куллама </t>
  </si>
  <si>
    <t>на мясном бульоне</t>
  </si>
  <si>
    <t xml:space="preserve">ТК № 96  </t>
  </si>
  <si>
    <t>Гуляш из отварной говядины</t>
  </si>
  <si>
    <t>60/50</t>
  </si>
  <si>
    <t>№175</t>
  </si>
  <si>
    <t>Каша пшенная рассыпчатая</t>
  </si>
  <si>
    <t>с  маслом</t>
  </si>
  <si>
    <t>ТК № 294</t>
  </si>
  <si>
    <t xml:space="preserve">Компот из свежих  плодов </t>
  </si>
  <si>
    <t>ТК № 223</t>
  </si>
  <si>
    <t xml:space="preserve">Запеканка из творога </t>
  </si>
  <si>
    <t>150/20</t>
  </si>
  <si>
    <t>со сгущенным молоком</t>
  </si>
  <si>
    <t>Масло сливочное порционное</t>
  </si>
  <si>
    <t>ТК №282</t>
  </si>
  <si>
    <t>Чай с сахаром</t>
  </si>
  <si>
    <t>Йогурт</t>
  </si>
  <si>
    <t>3 -й день</t>
  </si>
  <si>
    <t>ТК №  21</t>
  </si>
  <si>
    <t>Салат Витаминный</t>
  </si>
  <si>
    <t>№ 67</t>
  </si>
  <si>
    <t xml:space="preserve">Суп из овощей </t>
  </si>
  <si>
    <t>на мясном бульоне со сметаной</t>
  </si>
  <si>
    <t xml:space="preserve">ТК № 261.02 </t>
  </si>
  <si>
    <t>Птица тушеная в</t>
  </si>
  <si>
    <t>180/50</t>
  </si>
  <si>
    <t xml:space="preserve"> соусе с овощами</t>
  </si>
  <si>
    <t>Огурцы свежие</t>
  </si>
  <si>
    <t>ТК №83</t>
  </si>
  <si>
    <t>Котлеты рыбные</t>
  </si>
  <si>
    <t>ТК № 138</t>
  </si>
  <si>
    <t>Пюре картофельное</t>
  </si>
  <si>
    <t>ТК № 288</t>
  </si>
  <si>
    <t>Какао с молоком</t>
  </si>
  <si>
    <t>фрукт</t>
  </si>
  <si>
    <t>4 -й день</t>
  </si>
  <si>
    <t>ТК №17</t>
  </si>
  <si>
    <t>Салат из моркови</t>
  </si>
  <si>
    <t>ТК № 56</t>
  </si>
  <si>
    <t xml:space="preserve">Борщ скапустой и картофелем </t>
  </si>
  <si>
    <t>ТК №97</t>
  </si>
  <si>
    <t>Жаркое по-домашнему</t>
  </si>
  <si>
    <t>140/60</t>
  </si>
  <si>
    <t>ТК №293</t>
  </si>
  <si>
    <t>Компот из  сухофруктов</t>
  </si>
  <si>
    <t xml:space="preserve">ТК № 195 </t>
  </si>
  <si>
    <t xml:space="preserve">Каша "Дружба" с маслом </t>
  </si>
  <si>
    <t>ТК №272</t>
  </si>
  <si>
    <t>Булочка "Домашняя"</t>
  </si>
  <si>
    <t>ТК № 282</t>
  </si>
  <si>
    <t>Чай с лимоном</t>
  </si>
  <si>
    <t>5 -й день</t>
  </si>
  <si>
    <t>ТК № 25</t>
  </si>
  <si>
    <t>Салат из свеклы отварной</t>
  </si>
  <si>
    <t>ТК №66</t>
  </si>
  <si>
    <t xml:space="preserve">Суп лапша домашняя </t>
  </si>
  <si>
    <t>№ 80</t>
  </si>
  <si>
    <t xml:space="preserve">Рыба, тушеная в </t>
  </si>
  <si>
    <t>томате с овощами</t>
  </si>
  <si>
    <t>ТК №136</t>
  </si>
  <si>
    <t>Картофель отварной</t>
  </si>
  <si>
    <t>180/4</t>
  </si>
  <si>
    <r>
      <t xml:space="preserve">                </t>
    </r>
    <r>
      <rPr>
        <b/>
        <sz val="8"/>
        <color theme="1"/>
        <rFont val="Times New Roman"/>
        <family val="1"/>
        <charset val="204"/>
      </rPr>
      <t xml:space="preserve"> Полдник</t>
    </r>
  </si>
  <si>
    <t>6 -й день</t>
  </si>
  <si>
    <t>ТК № 27</t>
  </si>
  <si>
    <t>Салат из свеклы с яблоками</t>
  </si>
  <si>
    <t>ТК №42,</t>
  </si>
  <si>
    <t xml:space="preserve">Суп картофельный с бобовыми </t>
  </si>
  <si>
    <t>ТК № 93</t>
  </si>
  <si>
    <t>Бефстроганов из отварного мяса</t>
  </si>
  <si>
    <t>ТК № 172</t>
  </si>
  <si>
    <t>Каша гречневая рассыпчатая</t>
  </si>
  <si>
    <t>ТК № 98</t>
  </si>
  <si>
    <t>Биточки( котлеты) мясные*</t>
  </si>
  <si>
    <t>80/30</t>
  </si>
  <si>
    <t>7 -й день</t>
  </si>
  <si>
    <t>ТК № 68</t>
  </si>
  <si>
    <t xml:space="preserve">Свекольник на курином </t>
  </si>
  <si>
    <t>бульоне со сметаной</t>
  </si>
  <si>
    <t>ТК № 131</t>
  </si>
  <si>
    <t>Плов из птицы</t>
  </si>
  <si>
    <t>120/60</t>
  </si>
  <si>
    <t>Шанежка с картофелем</t>
  </si>
  <si>
    <t>ТК №192</t>
  </si>
  <si>
    <t xml:space="preserve">Каша рисовая   </t>
  </si>
  <si>
    <t>молочная жидкая</t>
  </si>
  <si>
    <t>8 -й день</t>
  </si>
  <si>
    <t>ТК № 118</t>
  </si>
  <si>
    <t>Рагу овощное с мясом</t>
  </si>
  <si>
    <t>45,5/154,5</t>
  </si>
  <si>
    <t>Помидоры свежие</t>
  </si>
  <si>
    <t xml:space="preserve">          Итого за завтрак</t>
  </si>
  <si>
    <t>9-й день</t>
  </si>
  <si>
    <t>№ 54</t>
  </si>
  <si>
    <t xml:space="preserve">Рассольник ленинградский </t>
  </si>
  <si>
    <t>170/80</t>
  </si>
  <si>
    <t>№ 292</t>
  </si>
  <si>
    <t>Компот из кураги</t>
  </si>
  <si>
    <t>ТК 3 218</t>
  </si>
  <si>
    <t>Омлет натуральный</t>
  </si>
  <si>
    <t>120/5</t>
  </si>
  <si>
    <t>Яблоко</t>
  </si>
  <si>
    <t xml:space="preserve">          Итого полдник</t>
  </si>
  <si>
    <t>10-й день</t>
  </si>
  <si>
    <t>ТК №53</t>
  </si>
  <si>
    <t>Щи из свежей капусты со метаной</t>
  </si>
  <si>
    <t>ТК № 80</t>
  </si>
  <si>
    <t xml:space="preserve">Рыба (минтай), </t>
  </si>
  <si>
    <t>тушенная в томатном соусе</t>
  </si>
  <si>
    <t>ТК №176</t>
  </si>
  <si>
    <t>Рис отварной</t>
  </si>
  <si>
    <t>ТК № 184</t>
  </si>
  <si>
    <t>Каша "Артек" молочная вязкая</t>
  </si>
  <si>
    <t>ТК № 269</t>
  </si>
  <si>
    <t>Плюшка Новомосковская</t>
  </si>
  <si>
    <t>Итого за период</t>
  </si>
  <si>
    <t>Среднее значение  за период</t>
  </si>
  <si>
    <t>Содержание белков, жиров, углеводов в</t>
  </si>
  <si>
    <t xml:space="preserve"> меню за период в % от калорийности</t>
  </si>
  <si>
    <t xml:space="preserve"> </t>
  </si>
  <si>
    <t>Начальник РОО Гельметдинова А. Р. ________</t>
  </si>
  <si>
    <t>Завтрак</t>
  </si>
  <si>
    <t>2 - й день</t>
  </si>
  <si>
    <t>3-день</t>
  </si>
  <si>
    <t xml:space="preserve">        4-й день</t>
  </si>
  <si>
    <t xml:space="preserve"> 5- й день</t>
  </si>
  <si>
    <t xml:space="preserve"> 6-й день:</t>
  </si>
  <si>
    <t>7-й день</t>
  </si>
  <si>
    <t>8-й день:</t>
  </si>
  <si>
    <t>9-й день:</t>
  </si>
  <si>
    <t>10 -й день:</t>
  </si>
  <si>
    <t>Примерное двухнедельное меню рационов горячего питания для учащихся  с ограниченными возможностями здоровья общеобразовательных учреждений МР Балтачевский район на сезон (весна-лето) 2020-2021 учебного года (от 11 лет и старше) по сборнику технологических карт, рецептур блюд кулинарных изделий для школьного питания, 2014 год, Уфа</t>
  </si>
</sst>
</file>

<file path=xl/styles.xml><?xml version="1.0" encoding="utf-8"?>
<styleSheet xmlns="http://schemas.openxmlformats.org/spreadsheetml/2006/main">
  <fonts count="19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Arial Cyr"/>
      <charset val="204"/>
    </font>
    <font>
      <sz val="8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8"/>
      <color rgb="FF000000"/>
      <name val="Times New Roman"/>
      <family val="1"/>
      <charset val="204"/>
    </font>
    <font>
      <b/>
      <sz val="8"/>
      <color theme="1"/>
      <name val="Calibri"/>
      <family val="2"/>
      <charset val="204"/>
      <scheme val="minor"/>
    </font>
    <font>
      <sz val="7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9"/>
      <color rgb="FF00000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7"/>
      <color rgb="FF000000"/>
      <name val="Arial"/>
      <family val="2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168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3" fillId="0" borderId="0" xfId="1" applyFont="1"/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horizontal="center"/>
    </xf>
    <xf numFmtId="0" fontId="5" fillId="0" borderId="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top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top"/>
    </xf>
    <xf numFmtId="0" fontId="5" fillId="0" borderId="10" xfId="0" applyFont="1" applyBorder="1" applyAlignment="1">
      <alignment horizontal="center" vertical="top"/>
    </xf>
    <xf numFmtId="0" fontId="5" fillId="0" borderId="5" xfId="0" applyFont="1" applyBorder="1" applyAlignment="1">
      <alignment horizontal="center"/>
    </xf>
    <xf numFmtId="0" fontId="0" fillId="0" borderId="5" xfId="0" applyBorder="1"/>
    <xf numFmtId="0" fontId="6" fillId="0" borderId="6" xfId="0" applyFont="1" applyFill="1" applyBorder="1" applyAlignment="1">
      <alignment horizontal="center" vertical="center"/>
    </xf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7" fillId="0" borderId="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/>
    </xf>
    <xf numFmtId="0" fontId="7" fillId="0" borderId="8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9" fillId="0" borderId="15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0" fontId="5" fillId="0" borderId="14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12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0" fillId="0" borderId="13" xfId="0" applyBorder="1"/>
    <xf numFmtId="0" fontId="5" fillId="0" borderId="3" xfId="0" applyFont="1" applyBorder="1"/>
    <xf numFmtId="0" fontId="5" fillId="0" borderId="8" xfId="0" applyFont="1" applyFill="1" applyBorder="1" applyAlignment="1">
      <alignment horizontal="center" vertical="center"/>
    </xf>
    <xf numFmtId="0" fontId="5" fillId="0" borderId="15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0" fillId="0" borderId="14" xfId="0" applyBorder="1"/>
    <xf numFmtId="0" fontId="0" fillId="0" borderId="15" xfId="0" applyBorder="1"/>
    <xf numFmtId="0" fontId="9" fillId="0" borderId="10" xfId="0" applyFont="1" applyBorder="1" applyAlignment="1">
      <alignment horizontal="center"/>
    </xf>
    <xf numFmtId="0" fontId="5" fillId="0" borderId="10" xfId="0" applyFont="1" applyFill="1" applyBorder="1" applyAlignment="1">
      <alignment horizontal="center" vertical="center"/>
    </xf>
    <xf numFmtId="0" fontId="9" fillId="0" borderId="8" xfId="0" applyFont="1" applyBorder="1" applyAlignment="1">
      <alignment horizontal="center"/>
    </xf>
    <xf numFmtId="0" fontId="11" fillId="0" borderId="15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5" fillId="0" borderId="13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0" fillId="0" borderId="8" xfId="0" applyBorder="1"/>
    <xf numFmtId="0" fontId="5" fillId="0" borderId="1" xfId="0" applyFont="1" applyBorder="1" applyAlignment="1">
      <alignment horizontal="center"/>
    </xf>
    <xf numFmtId="0" fontId="5" fillId="0" borderId="13" xfId="0" applyFont="1" applyFill="1" applyBorder="1" applyAlignment="1">
      <alignment horizontal="center" vertical="center"/>
    </xf>
    <xf numFmtId="0" fontId="0" fillId="0" borderId="1" xfId="0" applyBorder="1"/>
    <xf numFmtId="0" fontId="10" fillId="0" borderId="4" xfId="0" applyFont="1" applyBorder="1" applyAlignment="1">
      <alignment horizontal="center"/>
    </xf>
    <xf numFmtId="0" fontId="13" fillId="0" borderId="8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15" fillId="0" borderId="8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7" xfId="0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13" fillId="0" borderId="14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/>
    </xf>
    <xf numFmtId="0" fontId="8" fillId="0" borderId="4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8" fillId="0" borderId="1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0" borderId="10" xfId="0" applyBorder="1" applyAlignment="1">
      <alignment horizontal="center"/>
    </xf>
    <xf numFmtId="0" fontId="8" fillId="0" borderId="11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/>
    </xf>
    <xf numFmtId="0" fontId="8" fillId="0" borderId="7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/>
    </xf>
    <xf numFmtId="0" fontId="8" fillId="0" borderId="14" xfId="0" applyFont="1" applyFill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/>
    </xf>
    <xf numFmtId="0" fontId="8" fillId="0" borderId="3" xfId="0" applyFont="1" applyFill="1" applyBorder="1" applyAlignment="1">
      <alignment horizontal="center" vertical="center"/>
    </xf>
    <xf numFmtId="0" fontId="0" fillId="0" borderId="12" xfId="0" applyBorder="1"/>
    <xf numFmtId="0" fontId="16" fillId="0" borderId="10" xfId="0" applyFont="1" applyBorder="1" applyAlignment="1">
      <alignment horizontal="center"/>
    </xf>
    <xf numFmtId="0" fontId="8" fillId="0" borderId="8" xfId="0" applyFont="1" applyFill="1" applyBorder="1" applyAlignment="1">
      <alignment horizontal="center" vertical="center"/>
    </xf>
    <xf numFmtId="0" fontId="11" fillId="0" borderId="8" xfId="0" applyFont="1" applyBorder="1" applyAlignment="1">
      <alignment horizontal="center"/>
    </xf>
    <xf numFmtId="0" fontId="0" fillId="0" borderId="3" xfId="0" applyBorder="1"/>
    <xf numFmtId="0" fontId="9" fillId="0" borderId="12" xfId="0" applyFont="1" applyBorder="1" applyAlignment="1">
      <alignment horizontal="center"/>
    </xf>
    <xf numFmtId="0" fontId="5" fillId="0" borderId="10" xfId="0" applyFont="1" applyBorder="1" applyAlignment="1">
      <alignment horizontal="center" wrapText="1"/>
    </xf>
    <xf numFmtId="0" fontId="5" fillId="0" borderId="8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5" fillId="0" borderId="12" xfId="0" applyFont="1" applyBorder="1" applyAlignment="1">
      <alignment horizontal="center" wrapText="1"/>
    </xf>
    <xf numFmtId="0" fontId="13" fillId="0" borderId="8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7" fillId="0" borderId="7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/>
    </xf>
    <xf numFmtId="0" fontId="5" fillId="0" borderId="7" xfId="0" applyFont="1" applyFill="1" applyBorder="1" applyAlignment="1">
      <alignment horizontal="center" vertical="center"/>
    </xf>
    <xf numFmtId="0" fontId="10" fillId="0" borderId="8" xfId="0" applyFont="1" applyBorder="1" applyAlignment="1">
      <alignment horizontal="center"/>
    </xf>
    <xf numFmtId="0" fontId="5" fillId="0" borderId="9" xfId="0" applyFont="1" applyBorder="1"/>
    <xf numFmtId="0" fontId="5" fillId="0" borderId="7" xfId="0" applyFont="1" applyBorder="1"/>
    <xf numFmtId="0" fontId="5" fillId="0" borderId="6" xfId="0" applyFont="1" applyBorder="1"/>
    <xf numFmtId="0" fontId="5" fillId="0" borderId="8" xfId="0" applyFont="1" applyBorder="1"/>
    <xf numFmtId="0" fontId="5" fillId="0" borderId="10" xfId="0" applyFont="1" applyBorder="1"/>
    <xf numFmtId="0" fontId="5" fillId="0" borderId="5" xfId="0" applyFont="1" applyBorder="1"/>
    <xf numFmtId="0" fontId="5" fillId="0" borderId="1" xfId="0" applyFont="1" applyBorder="1"/>
    <xf numFmtId="0" fontId="5" fillId="0" borderId="12" xfId="0" applyFont="1" applyFill="1" applyBorder="1"/>
    <xf numFmtId="0" fontId="17" fillId="0" borderId="13" xfId="0" applyFont="1" applyBorder="1"/>
    <xf numFmtId="0" fontId="17" fillId="0" borderId="0" xfId="0" applyFont="1"/>
    <xf numFmtId="0" fontId="17" fillId="0" borderId="12" xfId="0" applyFont="1" applyBorder="1"/>
    <xf numFmtId="0" fontId="17" fillId="0" borderId="15" xfId="0" applyFont="1" applyBorder="1"/>
    <xf numFmtId="0" fontId="17" fillId="0" borderId="3" xfId="0" applyFont="1" applyBorder="1"/>
    <xf numFmtId="0" fontId="0" fillId="0" borderId="2" xfId="0" applyBorder="1"/>
    <xf numFmtId="0" fontId="17" fillId="0" borderId="9" xfId="0" applyFont="1" applyBorder="1"/>
    <xf numFmtId="0" fontId="17" fillId="0" borderId="1" xfId="0" applyFont="1" applyBorder="1"/>
    <xf numFmtId="0" fontId="17" fillId="0" borderId="11" xfId="0" applyFont="1" applyBorder="1"/>
    <xf numFmtId="0" fontId="17" fillId="0" borderId="10" xfId="0" applyFont="1" applyBorder="1"/>
    <xf numFmtId="0" fontId="18" fillId="0" borderId="6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18" fillId="0" borderId="0" xfId="0" applyFont="1" applyAlignment="1">
      <alignment horizontal="center"/>
    </xf>
    <xf numFmtId="0" fontId="5" fillId="0" borderId="8" xfId="0" applyFont="1" applyBorder="1" applyAlignment="1">
      <alignment horizontal="center" vertical="top"/>
    </xf>
    <xf numFmtId="0" fontId="7" fillId="0" borderId="5" xfId="0" applyFont="1" applyBorder="1" applyAlignment="1">
      <alignment horizontal="center" vertical="center"/>
    </xf>
    <xf numFmtId="0" fontId="18" fillId="0" borderId="15" xfId="0" applyFont="1" applyBorder="1" applyAlignment="1">
      <alignment horizontal="center"/>
    </xf>
    <xf numFmtId="0" fontId="18" fillId="0" borderId="10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0" fontId="5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3" fillId="0" borderId="0" xfId="1" applyFont="1" applyAlignment="1">
      <alignment horizontal="left" wrapText="1"/>
    </xf>
    <xf numFmtId="0" fontId="2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33"/>
  <sheetViews>
    <sheetView workbookViewId="0">
      <selection activeCell="A127" sqref="A127"/>
    </sheetView>
  </sheetViews>
  <sheetFormatPr defaultRowHeight="15"/>
  <cols>
    <col min="1" max="1" width="6.28515625" customWidth="1"/>
    <col min="2" max="2" width="24.42578125" customWidth="1"/>
  </cols>
  <sheetData>
    <row r="1" spans="1:13" ht="15.75">
      <c r="A1" s="1" t="s">
        <v>0</v>
      </c>
      <c r="B1" s="2"/>
      <c r="C1" s="2"/>
      <c r="D1" s="2"/>
      <c r="H1" s="3" t="s">
        <v>1</v>
      </c>
      <c r="I1" s="3"/>
      <c r="J1" s="3"/>
      <c r="K1" s="3"/>
    </row>
    <row r="2" spans="1:13" ht="15.75">
      <c r="A2" s="4" t="s">
        <v>2</v>
      </c>
      <c r="B2" s="2"/>
      <c r="C2" s="2"/>
      <c r="D2" s="2"/>
      <c r="H2" s="165" t="s">
        <v>186</v>
      </c>
      <c r="I2" s="165"/>
      <c r="J2" s="165"/>
      <c r="K2" s="165"/>
      <c r="L2" s="165"/>
    </row>
    <row r="3" spans="1:13" ht="15.75">
      <c r="A3" s="4" t="s">
        <v>4</v>
      </c>
      <c r="B3" s="2"/>
      <c r="C3" s="2"/>
      <c r="D3" s="2"/>
      <c r="H3" s="165" t="s">
        <v>5</v>
      </c>
      <c r="I3" s="165"/>
      <c r="J3" s="165"/>
      <c r="K3" s="165"/>
      <c r="L3" s="165"/>
    </row>
    <row r="4" spans="1:13" ht="15.75">
      <c r="A4" s="4" t="s">
        <v>6</v>
      </c>
      <c r="B4" s="2"/>
      <c r="C4" s="2"/>
      <c r="D4" s="2"/>
      <c r="H4" s="165"/>
      <c r="I4" s="165"/>
      <c r="J4" s="165"/>
      <c r="K4" s="165"/>
      <c r="L4" s="165"/>
    </row>
    <row r="5" spans="1:13" ht="15.75">
      <c r="A5" s="4" t="s">
        <v>7</v>
      </c>
      <c r="B5" s="2" t="s">
        <v>8</v>
      </c>
      <c r="C5" s="2"/>
      <c r="D5" s="2"/>
      <c r="H5" s="165" t="s">
        <v>9</v>
      </c>
      <c r="I5" s="165"/>
      <c r="J5" s="165"/>
      <c r="K5" s="165"/>
      <c r="L5" s="165"/>
    </row>
    <row r="6" spans="1:13" ht="78" customHeight="1">
      <c r="A6" s="166" t="s">
        <v>10</v>
      </c>
      <c r="B6" s="167"/>
      <c r="C6" s="167"/>
      <c r="D6" s="167"/>
      <c r="E6" s="167"/>
      <c r="F6" s="167"/>
      <c r="G6" s="167"/>
      <c r="H6" s="167"/>
      <c r="I6" s="167"/>
      <c r="J6" s="167"/>
      <c r="K6" s="167"/>
      <c r="L6" s="167"/>
      <c r="M6" s="167"/>
    </row>
    <row r="7" spans="1:13">
      <c r="A7" s="5" t="s">
        <v>11</v>
      </c>
      <c r="B7" s="6" t="s">
        <v>12</v>
      </c>
      <c r="C7" s="7" t="s">
        <v>13</v>
      </c>
      <c r="D7" s="8"/>
      <c r="E7" s="9" t="s">
        <v>14</v>
      </c>
      <c r="F7" s="10"/>
      <c r="G7" s="7" t="s">
        <v>15</v>
      </c>
      <c r="H7" s="5" t="s">
        <v>16</v>
      </c>
      <c r="I7" s="9"/>
      <c r="J7" s="11"/>
      <c r="K7" s="12"/>
      <c r="L7" s="8" t="s">
        <v>17</v>
      </c>
      <c r="M7" s="13"/>
    </row>
    <row r="8" spans="1:13">
      <c r="A8" s="14"/>
      <c r="B8" s="15" t="s">
        <v>18</v>
      </c>
      <c r="C8" s="16" t="s">
        <v>19</v>
      </c>
      <c r="D8" s="15" t="s">
        <v>20</v>
      </c>
      <c r="E8" s="16" t="s">
        <v>21</v>
      </c>
      <c r="F8" s="15" t="s">
        <v>22</v>
      </c>
      <c r="G8" s="15" t="s">
        <v>23</v>
      </c>
      <c r="H8" s="12" t="s">
        <v>24</v>
      </c>
      <c r="I8" s="17" t="s">
        <v>25</v>
      </c>
      <c r="J8" s="6" t="s">
        <v>26</v>
      </c>
      <c r="K8" s="12" t="s">
        <v>27</v>
      </c>
      <c r="L8" s="18" t="s">
        <v>28</v>
      </c>
      <c r="M8" s="19" t="s">
        <v>29</v>
      </c>
    </row>
    <row r="9" spans="1:13">
      <c r="A9" s="8">
        <v>1</v>
      </c>
      <c r="B9" s="12">
        <v>2</v>
      </c>
      <c r="C9" s="9">
        <v>3</v>
      </c>
      <c r="D9" s="12">
        <v>4</v>
      </c>
      <c r="E9" s="9">
        <v>5</v>
      </c>
      <c r="F9" s="12">
        <v>6</v>
      </c>
      <c r="G9" s="9">
        <v>7</v>
      </c>
      <c r="H9" s="12">
        <v>8</v>
      </c>
      <c r="I9" s="20">
        <v>9</v>
      </c>
      <c r="J9" s="12">
        <v>10</v>
      </c>
      <c r="K9" s="12">
        <v>11</v>
      </c>
      <c r="L9" s="9">
        <v>12</v>
      </c>
      <c r="M9" s="12">
        <v>13</v>
      </c>
    </row>
    <row r="10" spans="1:13">
      <c r="A10" s="21"/>
      <c r="B10" s="22" t="s">
        <v>30</v>
      </c>
      <c r="C10" s="23"/>
      <c r="M10" s="24"/>
    </row>
    <row r="11" spans="1:13">
      <c r="A11" s="25"/>
      <c r="B11" s="26" t="s">
        <v>187</v>
      </c>
      <c r="C11" s="9"/>
      <c r="D11" s="9"/>
      <c r="E11" s="9"/>
      <c r="F11" s="9"/>
      <c r="G11" s="9"/>
      <c r="H11" s="9"/>
      <c r="I11" s="11"/>
      <c r="J11" s="9"/>
      <c r="K11" s="9"/>
      <c r="L11" s="9"/>
      <c r="M11" s="10"/>
    </row>
    <row r="12" spans="1:13">
      <c r="A12" s="5"/>
      <c r="B12" s="12" t="s">
        <v>49</v>
      </c>
      <c r="C12" s="10">
        <v>10</v>
      </c>
      <c r="D12" s="49">
        <v>3</v>
      </c>
      <c r="E12" s="49">
        <v>3</v>
      </c>
      <c r="F12" s="49">
        <v>0</v>
      </c>
      <c r="G12" s="49">
        <v>36</v>
      </c>
      <c r="H12" s="49">
        <v>0</v>
      </c>
      <c r="I12" s="20">
        <v>7.0000000000000007E-2</v>
      </c>
      <c r="J12" s="12">
        <v>0</v>
      </c>
      <c r="K12" s="50">
        <v>100</v>
      </c>
      <c r="L12" s="49">
        <v>505</v>
      </c>
      <c r="M12" s="49">
        <v>7.0000000000000007E-2</v>
      </c>
    </row>
    <row r="13" spans="1:13">
      <c r="A13" s="12" t="s">
        <v>50</v>
      </c>
      <c r="B13" s="51" t="s">
        <v>51</v>
      </c>
      <c r="C13" s="16" t="s">
        <v>52</v>
      </c>
      <c r="D13" s="52">
        <v>15</v>
      </c>
      <c r="E13" s="12">
        <v>21.4</v>
      </c>
      <c r="F13" s="10">
        <v>15.5</v>
      </c>
      <c r="G13" s="9">
        <v>316</v>
      </c>
      <c r="H13" s="12">
        <v>7.0000000000000007E-2</v>
      </c>
      <c r="I13" s="28">
        <v>0.11</v>
      </c>
      <c r="J13" s="15">
        <v>0.39</v>
      </c>
      <c r="K13" s="12">
        <v>22</v>
      </c>
      <c r="L13" s="9">
        <v>22.69</v>
      </c>
      <c r="M13" s="12">
        <v>1.79</v>
      </c>
    </row>
    <row r="14" spans="1:13">
      <c r="A14" s="8" t="s">
        <v>53</v>
      </c>
      <c r="B14" s="12" t="s">
        <v>54</v>
      </c>
      <c r="C14" s="9" t="s">
        <v>55</v>
      </c>
      <c r="D14" s="12">
        <v>6.6</v>
      </c>
      <c r="E14" s="12">
        <v>4.7</v>
      </c>
      <c r="F14" s="12">
        <v>39.4</v>
      </c>
      <c r="G14" s="12">
        <v>230</v>
      </c>
      <c r="H14" s="12">
        <v>7.0000000000000007E-2</v>
      </c>
      <c r="I14" s="11">
        <v>0.02</v>
      </c>
      <c r="J14" s="12">
        <v>0</v>
      </c>
      <c r="K14" s="10">
        <v>11.31</v>
      </c>
      <c r="L14" s="12">
        <v>9.07</v>
      </c>
      <c r="M14" s="12">
        <v>0.92</v>
      </c>
    </row>
    <row r="15" spans="1:13">
      <c r="A15" s="53" t="s">
        <v>56</v>
      </c>
      <c r="B15" s="12" t="s">
        <v>57</v>
      </c>
      <c r="C15" s="54" t="s">
        <v>58</v>
      </c>
      <c r="D15" s="55">
        <v>1.4</v>
      </c>
      <c r="E15" s="55">
        <v>1.4</v>
      </c>
      <c r="F15" s="55">
        <v>11.2</v>
      </c>
      <c r="G15" s="55">
        <v>61</v>
      </c>
      <c r="H15" s="55">
        <v>0.01</v>
      </c>
      <c r="I15" s="55">
        <v>2.06</v>
      </c>
      <c r="J15" s="55">
        <v>0.26</v>
      </c>
      <c r="K15" s="55">
        <v>53.06</v>
      </c>
      <c r="L15" s="55">
        <v>6.09</v>
      </c>
      <c r="M15" s="55">
        <v>7.0000000000000007E-2</v>
      </c>
    </row>
    <row r="16" spans="1:13">
      <c r="A16" s="12"/>
      <c r="B16" s="34" t="s">
        <v>45</v>
      </c>
      <c r="C16" s="33">
        <v>50</v>
      </c>
      <c r="D16" s="31">
        <v>3.8</v>
      </c>
      <c r="E16" s="33">
        <v>0.4</v>
      </c>
      <c r="F16" s="31">
        <v>24.6</v>
      </c>
      <c r="G16" s="33">
        <v>117.55743</v>
      </c>
      <c r="H16" s="31">
        <v>0.06</v>
      </c>
      <c r="I16" s="33">
        <v>0.01</v>
      </c>
      <c r="J16" s="31">
        <v>0</v>
      </c>
      <c r="K16" s="33">
        <v>10</v>
      </c>
      <c r="L16" s="31">
        <v>7</v>
      </c>
      <c r="M16" s="34">
        <v>0.56999999999999995</v>
      </c>
    </row>
    <row r="17" spans="1:13">
      <c r="A17" s="21"/>
      <c r="B17" s="26" t="s">
        <v>157</v>
      </c>
      <c r="C17" s="10"/>
      <c r="D17" s="12">
        <f>D12+D13+D14+D15+D16</f>
        <v>29.8</v>
      </c>
      <c r="E17" s="12">
        <f>SUM(E12:E16)</f>
        <v>30.899999999999995</v>
      </c>
      <c r="F17" s="12">
        <f t="shared" ref="F17:L17" si="0">SUM(F12:F16)</f>
        <v>90.699999999999989</v>
      </c>
      <c r="G17" s="9">
        <f>SUM(G12:G16)</f>
        <v>760.55742999999995</v>
      </c>
      <c r="H17" s="12">
        <f t="shared" si="0"/>
        <v>0.21000000000000002</v>
      </c>
      <c r="I17" s="11">
        <f t="shared" si="0"/>
        <v>2.27</v>
      </c>
      <c r="J17" s="12">
        <f t="shared" si="0"/>
        <v>0.65</v>
      </c>
      <c r="K17" s="10">
        <f t="shared" si="0"/>
        <v>196.37</v>
      </c>
      <c r="L17" s="12">
        <f t="shared" si="0"/>
        <v>549.85000000000014</v>
      </c>
      <c r="M17" s="12">
        <f>SUM(M12:M16)</f>
        <v>3.42</v>
      </c>
    </row>
    <row r="18" spans="1:13">
      <c r="A18" s="66"/>
      <c r="B18" s="26" t="s">
        <v>31</v>
      </c>
      <c r="C18" s="9"/>
      <c r="D18" s="9"/>
      <c r="E18" s="16"/>
      <c r="F18" s="9"/>
      <c r="G18" s="9"/>
      <c r="H18" s="9"/>
      <c r="I18" s="11"/>
      <c r="J18" s="16"/>
      <c r="K18" s="9"/>
      <c r="L18" s="16"/>
      <c r="M18" s="10"/>
    </row>
    <row r="19" spans="1:13">
      <c r="A19" s="5" t="s">
        <v>32</v>
      </c>
      <c r="B19" s="6" t="s">
        <v>33</v>
      </c>
      <c r="C19" s="5">
        <v>80</v>
      </c>
      <c r="D19" s="6">
        <v>1.7</v>
      </c>
      <c r="E19" s="6">
        <v>3.6</v>
      </c>
      <c r="F19" s="6">
        <v>8.1999999999999993</v>
      </c>
      <c r="G19" s="6">
        <v>71.599999999999994</v>
      </c>
      <c r="H19" s="6">
        <v>0.02</v>
      </c>
      <c r="I19" s="27">
        <v>0.04</v>
      </c>
      <c r="J19" s="5">
        <v>17.32</v>
      </c>
      <c r="K19" s="6">
        <v>47.06</v>
      </c>
      <c r="L19" s="7">
        <v>16.43</v>
      </c>
      <c r="M19" s="6">
        <v>0.6</v>
      </c>
    </row>
    <row r="20" spans="1:13">
      <c r="A20" s="14"/>
      <c r="B20" s="15" t="s">
        <v>34</v>
      </c>
      <c r="C20" s="17"/>
      <c r="D20" s="28"/>
      <c r="E20" s="28"/>
      <c r="F20" s="28"/>
      <c r="G20" s="28"/>
      <c r="H20" s="28"/>
      <c r="I20" s="28"/>
      <c r="J20" s="29"/>
      <c r="K20" s="28"/>
      <c r="L20" s="30"/>
      <c r="M20" s="30"/>
    </row>
    <row r="21" spans="1:13">
      <c r="A21" s="31" t="s">
        <v>35</v>
      </c>
      <c r="B21" s="32" t="s">
        <v>36</v>
      </c>
      <c r="C21" s="33" t="s">
        <v>37</v>
      </c>
      <c r="D21" s="31">
        <v>2.1</v>
      </c>
      <c r="E21" s="33">
        <v>5.2</v>
      </c>
      <c r="F21" s="31">
        <v>13.6</v>
      </c>
      <c r="G21" s="33">
        <v>111</v>
      </c>
      <c r="H21" s="31">
        <v>0.08</v>
      </c>
      <c r="I21" s="33">
        <v>0.06</v>
      </c>
      <c r="J21" s="31">
        <v>10.5</v>
      </c>
      <c r="K21" s="33">
        <v>23.19</v>
      </c>
      <c r="L21" s="31">
        <v>24.14</v>
      </c>
      <c r="M21" s="34">
        <v>0.9</v>
      </c>
    </row>
    <row r="22" spans="1:13">
      <c r="A22" s="35"/>
      <c r="B22" s="28" t="s">
        <v>38</v>
      </c>
      <c r="C22" s="36"/>
      <c r="D22" s="37"/>
      <c r="E22" s="36"/>
      <c r="F22" s="37"/>
      <c r="G22" s="36"/>
      <c r="H22" s="37"/>
      <c r="I22" s="36"/>
      <c r="J22" s="37"/>
      <c r="K22" s="36"/>
      <c r="L22" s="37"/>
      <c r="M22" s="38"/>
    </row>
    <row r="23" spans="1:13">
      <c r="A23" s="39" t="s">
        <v>39</v>
      </c>
      <c r="B23" s="40" t="s">
        <v>40</v>
      </c>
      <c r="C23" s="41" t="s">
        <v>41</v>
      </c>
      <c r="D23" s="40">
        <v>17.7</v>
      </c>
      <c r="E23" s="41">
        <v>16.5</v>
      </c>
      <c r="F23" s="40">
        <v>47.9</v>
      </c>
      <c r="G23" s="41">
        <v>415</v>
      </c>
      <c r="H23" s="40">
        <v>7.0000000000000007E-2</v>
      </c>
      <c r="I23" s="41">
        <v>0.1</v>
      </c>
      <c r="J23" s="40">
        <v>0.9</v>
      </c>
      <c r="K23" s="41">
        <v>19.64</v>
      </c>
      <c r="L23" s="40">
        <v>50.69</v>
      </c>
      <c r="M23" s="42">
        <v>2.35</v>
      </c>
    </row>
    <row r="24" spans="1:13">
      <c r="A24" s="43" t="s">
        <v>42</v>
      </c>
      <c r="B24" s="44" t="s">
        <v>43</v>
      </c>
      <c r="C24" s="45">
        <v>200</v>
      </c>
      <c r="D24" s="44">
        <v>0</v>
      </c>
      <c r="E24" s="45">
        <v>0</v>
      </c>
      <c r="F24" s="44">
        <v>20</v>
      </c>
      <c r="G24" s="45">
        <v>76</v>
      </c>
      <c r="H24" s="44">
        <v>0</v>
      </c>
      <c r="I24" s="45">
        <v>0</v>
      </c>
      <c r="J24" s="44">
        <v>0</v>
      </c>
      <c r="K24" s="45">
        <v>0.48</v>
      </c>
      <c r="L24" s="44">
        <v>0</v>
      </c>
      <c r="M24" s="46">
        <v>0.06</v>
      </c>
    </row>
    <row r="25" spans="1:13">
      <c r="A25" s="43"/>
      <c r="B25" s="44" t="s">
        <v>44</v>
      </c>
      <c r="C25" s="45"/>
      <c r="D25" s="44"/>
      <c r="E25" s="45"/>
      <c r="F25" s="44"/>
      <c r="G25" s="45"/>
      <c r="H25" s="44"/>
      <c r="I25" s="45"/>
      <c r="J25" s="44"/>
      <c r="K25" s="45"/>
      <c r="L25" s="44"/>
      <c r="M25" s="46"/>
    </row>
    <row r="26" spans="1:13">
      <c r="A26" s="47"/>
      <c r="B26" s="34" t="s">
        <v>45</v>
      </c>
      <c r="C26" s="33">
        <v>50</v>
      </c>
      <c r="D26" s="31">
        <v>3.8</v>
      </c>
      <c r="E26" s="33">
        <v>0.4</v>
      </c>
      <c r="F26" s="31">
        <v>24.6</v>
      </c>
      <c r="G26" s="33">
        <v>117.55743</v>
      </c>
      <c r="H26" s="31">
        <v>0.06</v>
      </c>
      <c r="I26" s="33">
        <v>0.01</v>
      </c>
      <c r="J26" s="31">
        <v>0</v>
      </c>
      <c r="K26" s="33">
        <v>10</v>
      </c>
      <c r="L26" s="31">
        <v>7</v>
      </c>
      <c r="M26" s="34">
        <v>0.56999999999999995</v>
      </c>
    </row>
    <row r="27" spans="1:13">
      <c r="A27" s="39"/>
      <c r="B27" s="40" t="s">
        <v>46</v>
      </c>
      <c r="C27" s="41">
        <v>40</v>
      </c>
      <c r="D27" s="40">
        <v>2.64</v>
      </c>
      <c r="E27" s="41">
        <v>0.48</v>
      </c>
      <c r="F27" s="40">
        <v>13.704000000000001</v>
      </c>
      <c r="G27" s="41">
        <v>66.16</v>
      </c>
      <c r="H27" s="40">
        <v>0.08</v>
      </c>
      <c r="I27" s="41">
        <v>0.03</v>
      </c>
      <c r="J27" s="40">
        <v>0</v>
      </c>
      <c r="K27" s="41">
        <v>14</v>
      </c>
      <c r="L27" s="40">
        <v>18.8</v>
      </c>
      <c r="M27" s="42">
        <v>1.6</v>
      </c>
    </row>
    <row r="28" spans="1:13">
      <c r="A28" s="21"/>
      <c r="B28" s="48" t="s">
        <v>47</v>
      </c>
      <c r="C28" s="42"/>
      <c r="D28" s="40">
        <f>D19+D21+D23+D26+D27</f>
        <v>27.94</v>
      </c>
      <c r="E28" s="41">
        <f t="shared" ref="E28:M28" si="1">SUM(E19:E27)</f>
        <v>26.18</v>
      </c>
      <c r="F28" s="40">
        <f t="shared" si="1"/>
        <v>128.00399999999999</v>
      </c>
      <c r="G28" s="41">
        <f t="shared" si="1"/>
        <v>857.31742999999994</v>
      </c>
      <c r="H28" s="40">
        <f t="shared" si="1"/>
        <v>0.31</v>
      </c>
      <c r="I28" s="41">
        <f t="shared" si="1"/>
        <v>0.24000000000000002</v>
      </c>
      <c r="J28" s="40">
        <f t="shared" si="1"/>
        <v>28.72</v>
      </c>
      <c r="K28" s="41">
        <f t="shared" si="1"/>
        <v>114.37</v>
      </c>
      <c r="L28" s="40">
        <f t="shared" si="1"/>
        <v>117.05999999999999</v>
      </c>
      <c r="M28" s="42">
        <f t="shared" si="1"/>
        <v>6.08</v>
      </c>
    </row>
    <row r="29" spans="1:13">
      <c r="A29" s="21"/>
      <c r="B29" s="48" t="s">
        <v>60</v>
      </c>
      <c r="C29" s="41"/>
      <c r="D29" s="40">
        <f>D17+D28</f>
        <v>57.74</v>
      </c>
      <c r="E29" s="41">
        <f>E28+E17</f>
        <v>57.08</v>
      </c>
      <c r="F29" s="40">
        <f t="shared" ref="F29:M29" si="2">F17+F28</f>
        <v>218.70399999999998</v>
      </c>
      <c r="G29" s="41">
        <f t="shared" si="2"/>
        <v>1617.8748599999999</v>
      </c>
      <c r="H29" s="40">
        <f t="shared" si="2"/>
        <v>0.52</v>
      </c>
      <c r="I29" s="40">
        <f t="shared" si="2"/>
        <v>2.5100000000000002</v>
      </c>
      <c r="J29" s="42">
        <f t="shared" si="2"/>
        <v>29.369999999999997</v>
      </c>
      <c r="K29" s="41">
        <f t="shared" si="2"/>
        <v>310.74</v>
      </c>
      <c r="L29" s="40">
        <f t="shared" si="2"/>
        <v>666.91000000000008</v>
      </c>
      <c r="M29" s="42">
        <f t="shared" si="2"/>
        <v>9.5</v>
      </c>
    </row>
    <row r="30" spans="1:13">
      <c r="A30" s="21"/>
      <c r="B30" s="152" t="s">
        <v>188</v>
      </c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4"/>
    </row>
    <row r="31" spans="1:13">
      <c r="A31" s="5" t="s">
        <v>11</v>
      </c>
      <c r="B31" s="6" t="s">
        <v>12</v>
      </c>
      <c r="C31" s="7" t="s">
        <v>13</v>
      </c>
      <c r="D31" s="8"/>
      <c r="E31" s="9" t="s">
        <v>14</v>
      </c>
      <c r="F31" s="10"/>
      <c r="G31" s="7" t="s">
        <v>15</v>
      </c>
      <c r="H31" s="5" t="s">
        <v>16</v>
      </c>
      <c r="I31" s="9"/>
      <c r="J31" s="11"/>
      <c r="K31" s="12"/>
      <c r="L31" s="8" t="s">
        <v>17</v>
      </c>
      <c r="M31" s="13"/>
    </row>
    <row r="32" spans="1:13">
      <c r="A32" s="14"/>
      <c r="B32" s="15" t="s">
        <v>18</v>
      </c>
      <c r="C32" s="16" t="s">
        <v>19</v>
      </c>
      <c r="D32" s="15" t="s">
        <v>20</v>
      </c>
      <c r="E32" s="16" t="s">
        <v>21</v>
      </c>
      <c r="F32" s="15" t="s">
        <v>22</v>
      </c>
      <c r="G32" s="15" t="s">
        <v>23</v>
      </c>
      <c r="H32" s="12" t="s">
        <v>24</v>
      </c>
      <c r="I32" s="17" t="s">
        <v>25</v>
      </c>
      <c r="J32" s="6" t="s">
        <v>26</v>
      </c>
      <c r="K32" s="12" t="s">
        <v>27</v>
      </c>
      <c r="L32" s="18" t="s">
        <v>28</v>
      </c>
      <c r="M32" s="19" t="s">
        <v>29</v>
      </c>
    </row>
    <row r="33" spans="1:13">
      <c r="A33" s="8">
        <v>1</v>
      </c>
      <c r="B33" s="12">
        <v>2</v>
      </c>
      <c r="C33" s="9">
        <v>3</v>
      </c>
      <c r="D33" s="12">
        <v>4</v>
      </c>
      <c r="E33" s="9">
        <v>5</v>
      </c>
      <c r="F33" s="12">
        <v>6</v>
      </c>
      <c r="G33" s="9">
        <v>7</v>
      </c>
      <c r="H33" s="12">
        <v>8</v>
      </c>
      <c r="I33" s="20">
        <v>9</v>
      </c>
      <c r="J33" s="12">
        <v>10</v>
      </c>
      <c r="K33" s="12">
        <v>11</v>
      </c>
      <c r="L33" s="9">
        <v>12</v>
      </c>
      <c r="M33" s="12">
        <v>13</v>
      </c>
    </row>
    <row r="34" spans="1:13">
      <c r="A34" s="21"/>
      <c r="B34" s="26" t="s">
        <v>187</v>
      </c>
      <c r="C34" s="9"/>
      <c r="D34" s="9"/>
      <c r="E34" s="9"/>
      <c r="F34" s="9"/>
      <c r="G34" s="9"/>
      <c r="H34" s="9"/>
      <c r="I34" s="11"/>
      <c r="J34" s="9"/>
      <c r="K34" s="9"/>
      <c r="L34" s="9"/>
      <c r="M34" s="10"/>
    </row>
    <row r="35" spans="1:13">
      <c r="A35" s="5" t="s">
        <v>75</v>
      </c>
      <c r="B35" s="6" t="s">
        <v>76</v>
      </c>
      <c r="C35" s="5" t="s">
        <v>77</v>
      </c>
      <c r="D35" s="6">
        <v>26.4</v>
      </c>
      <c r="E35" s="6">
        <v>19</v>
      </c>
      <c r="F35" s="6">
        <v>33.799999999999997</v>
      </c>
      <c r="G35" s="6">
        <v>408</v>
      </c>
      <c r="H35" s="6">
        <v>7.0000000000000007E-2</v>
      </c>
      <c r="I35" s="62">
        <v>0.4</v>
      </c>
      <c r="J35" s="6">
        <v>0.54</v>
      </c>
      <c r="K35" s="63">
        <v>226.71</v>
      </c>
      <c r="L35" s="6">
        <v>36.72</v>
      </c>
      <c r="M35" s="6">
        <v>0.8</v>
      </c>
    </row>
    <row r="36" spans="1:13">
      <c r="A36" s="15"/>
      <c r="B36" s="51" t="s">
        <v>78</v>
      </c>
      <c r="C36" s="16"/>
      <c r="D36" s="15"/>
      <c r="E36" s="15"/>
      <c r="F36" s="64"/>
      <c r="G36" s="16"/>
      <c r="H36" s="15"/>
      <c r="I36" s="28"/>
      <c r="J36" s="15"/>
      <c r="K36" s="15"/>
      <c r="L36" s="16"/>
      <c r="M36" s="15"/>
    </row>
    <row r="37" spans="1:13">
      <c r="A37" s="14"/>
      <c r="B37" s="15" t="s">
        <v>79</v>
      </c>
      <c r="C37" s="16">
        <v>10</v>
      </c>
      <c r="D37" s="15">
        <v>0.08</v>
      </c>
      <c r="E37" s="15">
        <v>9.08</v>
      </c>
      <c r="F37" s="15">
        <v>0.16</v>
      </c>
      <c r="G37" s="16">
        <v>66.099999999999994</v>
      </c>
      <c r="H37" s="15">
        <v>1E-3</v>
      </c>
      <c r="I37" s="28">
        <v>1.2E-2</v>
      </c>
      <c r="J37" s="15">
        <v>0</v>
      </c>
      <c r="K37" s="15">
        <v>3</v>
      </c>
      <c r="L37" s="16">
        <v>0.05</v>
      </c>
      <c r="M37" s="15">
        <v>1E-3</v>
      </c>
    </row>
    <row r="38" spans="1:13">
      <c r="A38" s="8" t="s">
        <v>80</v>
      </c>
      <c r="B38" s="12" t="s">
        <v>81</v>
      </c>
      <c r="C38" s="9">
        <v>200</v>
      </c>
      <c r="D38" s="12">
        <v>0.1</v>
      </c>
      <c r="E38" s="12">
        <v>0</v>
      </c>
      <c r="F38" s="12">
        <v>9.1</v>
      </c>
      <c r="G38" s="12">
        <v>35</v>
      </c>
      <c r="H38" s="12">
        <v>0</v>
      </c>
      <c r="I38" s="56">
        <v>0</v>
      </c>
      <c r="J38" s="10">
        <v>0</v>
      </c>
      <c r="K38" s="12">
        <v>0.26</v>
      </c>
      <c r="L38" s="12">
        <v>0</v>
      </c>
      <c r="M38" s="12">
        <v>0.03</v>
      </c>
    </row>
    <row r="39" spans="1:13">
      <c r="A39" s="65"/>
      <c r="B39" s="34" t="s">
        <v>45</v>
      </c>
      <c r="C39" s="33">
        <v>50</v>
      </c>
      <c r="D39" s="31">
        <v>3.8</v>
      </c>
      <c r="E39" s="33">
        <v>0.4</v>
      </c>
      <c r="F39" s="31">
        <v>24.6</v>
      </c>
      <c r="G39" s="33">
        <v>117.55743</v>
      </c>
      <c r="H39" s="31">
        <v>0.06</v>
      </c>
      <c r="I39" s="33">
        <v>0.01</v>
      </c>
      <c r="J39" s="31">
        <v>0</v>
      </c>
      <c r="K39" s="33">
        <v>10</v>
      </c>
      <c r="L39" s="31">
        <v>7</v>
      </c>
      <c r="M39" s="34">
        <v>0.56999999999999995</v>
      </c>
    </row>
    <row r="40" spans="1:13">
      <c r="A40" s="12"/>
      <c r="B40" s="31" t="s">
        <v>82</v>
      </c>
      <c r="C40" s="33">
        <v>100</v>
      </c>
      <c r="D40" s="31">
        <v>2.5</v>
      </c>
      <c r="E40" s="33">
        <v>1.2</v>
      </c>
      <c r="F40" s="31">
        <v>7.6</v>
      </c>
      <c r="G40" s="33">
        <v>51.2</v>
      </c>
      <c r="H40" s="31">
        <v>0.03</v>
      </c>
      <c r="I40" s="33">
        <v>0.15</v>
      </c>
      <c r="J40" s="31">
        <v>0.6</v>
      </c>
      <c r="K40" s="33">
        <v>124</v>
      </c>
      <c r="L40" s="31">
        <v>0</v>
      </c>
      <c r="M40" s="34">
        <v>0.1</v>
      </c>
    </row>
    <row r="41" spans="1:13">
      <c r="A41" s="21"/>
      <c r="B41" s="26" t="s">
        <v>157</v>
      </c>
      <c r="C41" s="26"/>
      <c r="D41" s="12">
        <f t="shared" ref="D41:M41" si="3">SUM(D35:D40)</f>
        <v>32.879999999999995</v>
      </c>
      <c r="E41" s="12">
        <f t="shared" si="3"/>
        <v>29.679999999999996</v>
      </c>
      <c r="F41" s="12">
        <f t="shared" si="3"/>
        <v>75.259999999999991</v>
      </c>
      <c r="G41" s="9">
        <f t="shared" si="3"/>
        <v>677.85743000000002</v>
      </c>
      <c r="H41" s="12">
        <f t="shared" si="3"/>
        <v>0.161</v>
      </c>
      <c r="I41" s="11">
        <f t="shared" si="3"/>
        <v>0.57200000000000006</v>
      </c>
      <c r="J41" s="12">
        <f t="shared" si="3"/>
        <v>1.1400000000000001</v>
      </c>
      <c r="K41" s="10">
        <f t="shared" si="3"/>
        <v>363.97</v>
      </c>
      <c r="L41" s="12">
        <f t="shared" si="3"/>
        <v>43.769999999999996</v>
      </c>
      <c r="M41" s="12">
        <f t="shared" si="3"/>
        <v>1.5010000000000001</v>
      </c>
    </row>
    <row r="42" spans="1:13">
      <c r="A42" s="66"/>
      <c r="B42" s="26" t="s">
        <v>31</v>
      </c>
      <c r="C42" s="9"/>
      <c r="D42" s="9"/>
      <c r="E42" s="16"/>
      <c r="F42" s="9"/>
      <c r="G42" s="9"/>
      <c r="H42" s="9"/>
      <c r="I42" s="11"/>
      <c r="J42" s="16"/>
      <c r="K42" s="9"/>
      <c r="L42" s="16"/>
      <c r="M42" s="10"/>
    </row>
    <row r="43" spans="1:13">
      <c r="A43" s="8" t="s">
        <v>62</v>
      </c>
      <c r="B43" s="12" t="s">
        <v>63</v>
      </c>
      <c r="C43" s="8">
        <v>80</v>
      </c>
      <c r="D43" s="12">
        <v>1</v>
      </c>
      <c r="E43" s="12">
        <v>1.9</v>
      </c>
      <c r="F43" s="12">
        <v>5.7</v>
      </c>
      <c r="G43" s="12">
        <v>44</v>
      </c>
      <c r="H43" s="56">
        <v>0.03</v>
      </c>
      <c r="I43" s="56">
        <v>0.02</v>
      </c>
      <c r="J43" s="56">
        <v>4.1399999999999997</v>
      </c>
      <c r="K43" s="56">
        <v>18.59</v>
      </c>
      <c r="L43" s="56">
        <v>12.93</v>
      </c>
      <c r="M43" s="57">
        <v>0.54</v>
      </c>
    </row>
    <row r="44" spans="1:13">
      <c r="A44" s="31" t="s">
        <v>64</v>
      </c>
      <c r="B44" s="58" t="s">
        <v>65</v>
      </c>
      <c r="C44" s="33">
        <v>220</v>
      </c>
      <c r="D44" s="31">
        <v>14</v>
      </c>
      <c r="E44" s="33">
        <v>15.4</v>
      </c>
      <c r="F44" s="31">
        <v>30.8</v>
      </c>
      <c r="G44" s="33">
        <v>320</v>
      </c>
      <c r="H44" s="31">
        <v>0.09</v>
      </c>
      <c r="I44" s="33">
        <v>0.12</v>
      </c>
      <c r="J44" s="31">
        <v>1.68</v>
      </c>
      <c r="K44" s="33">
        <v>34.380000000000003</v>
      </c>
      <c r="L44" s="31">
        <v>25.89</v>
      </c>
      <c r="M44" s="34">
        <v>2.0099999999999998</v>
      </c>
    </row>
    <row r="45" spans="1:13">
      <c r="A45" s="37"/>
      <c r="B45" s="30" t="s">
        <v>66</v>
      </c>
      <c r="C45" s="36"/>
      <c r="D45" s="37"/>
      <c r="E45" s="36"/>
      <c r="F45" s="37"/>
      <c r="G45" s="36"/>
      <c r="H45" s="37"/>
      <c r="I45" s="36"/>
      <c r="J45" s="37"/>
      <c r="K45" s="36"/>
      <c r="L45" s="37"/>
      <c r="M45" s="38"/>
    </row>
    <row r="46" spans="1:13">
      <c r="A46" s="5" t="s">
        <v>67</v>
      </c>
      <c r="B46" s="6" t="s">
        <v>68</v>
      </c>
      <c r="C46" s="7" t="s">
        <v>69</v>
      </c>
      <c r="D46" s="6">
        <v>17.3</v>
      </c>
      <c r="E46" s="7">
        <v>18.100000000000001</v>
      </c>
      <c r="F46" s="6">
        <v>3.2</v>
      </c>
      <c r="G46" s="7">
        <v>245</v>
      </c>
      <c r="H46" s="49">
        <v>0.05</v>
      </c>
      <c r="I46" s="56">
        <v>0.12</v>
      </c>
      <c r="J46" s="49">
        <v>0.98</v>
      </c>
      <c r="K46" s="6">
        <v>12.18</v>
      </c>
      <c r="L46" s="7">
        <v>22.98</v>
      </c>
      <c r="M46" s="6">
        <v>2.6</v>
      </c>
    </row>
    <row r="47" spans="1:13">
      <c r="A47" s="5" t="s">
        <v>70</v>
      </c>
      <c r="B47" s="6" t="s">
        <v>71</v>
      </c>
      <c r="C47" s="7" t="s">
        <v>55</v>
      </c>
      <c r="D47" s="6">
        <v>7.8</v>
      </c>
      <c r="E47" s="6">
        <v>6.3</v>
      </c>
      <c r="F47" s="6">
        <v>43.6</v>
      </c>
      <c r="G47" s="7">
        <v>266</v>
      </c>
      <c r="H47" s="6">
        <v>0.25</v>
      </c>
      <c r="I47" s="59">
        <v>0.03</v>
      </c>
      <c r="J47" s="6">
        <v>0</v>
      </c>
      <c r="K47" s="6">
        <v>18.68</v>
      </c>
      <c r="L47" s="7">
        <v>54.48</v>
      </c>
      <c r="M47" s="6">
        <v>1.82</v>
      </c>
    </row>
    <row r="48" spans="1:13">
      <c r="A48" s="14"/>
      <c r="B48" s="15" t="s">
        <v>72</v>
      </c>
      <c r="C48" s="16"/>
      <c r="D48" s="15"/>
      <c r="E48" s="15"/>
      <c r="F48" s="15"/>
      <c r="G48" s="16"/>
      <c r="H48" s="15"/>
      <c r="I48" s="28"/>
      <c r="J48" s="15"/>
      <c r="K48" s="15"/>
      <c r="L48" s="16"/>
      <c r="M48" s="15"/>
    </row>
    <row r="49" spans="1:13">
      <c r="A49" s="12" t="s">
        <v>73</v>
      </c>
      <c r="B49" s="60" t="s">
        <v>74</v>
      </c>
      <c r="C49" s="7">
        <v>200</v>
      </c>
      <c r="D49" s="6">
        <v>0.2</v>
      </c>
      <c r="E49" s="7">
        <v>0.1</v>
      </c>
      <c r="F49" s="6">
        <v>17.2</v>
      </c>
      <c r="G49" s="7">
        <v>68</v>
      </c>
      <c r="H49" s="6">
        <v>0.01</v>
      </c>
      <c r="I49" s="61">
        <v>0.01</v>
      </c>
      <c r="J49" s="49">
        <v>1.6</v>
      </c>
      <c r="K49" s="6">
        <v>6.03</v>
      </c>
      <c r="L49" s="7">
        <v>3.13</v>
      </c>
      <c r="M49" s="6">
        <v>0.8</v>
      </c>
    </row>
    <row r="50" spans="1:13">
      <c r="A50" s="35"/>
      <c r="B50" s="34" t="s">
        <v>45</v>
      </c>
      <c r="C50" s="41">
        <v>50</v>
      </c>
      <c r="D50" s="40">
        <v>3.8</v>
      </c>
      <c r="E50" s="41">
        <v>0.4</v>
      </c>
      <c r="F50" s="40">
        <v>24.6</v>
      </c>
      <c r="G50" s="41">
        <v>117.55743</v>
      </c>
      <c r="H50" s="40">
        <v>0.06</v>
      </c>
      <c r="I50" s="41">
        <v>0.01</v>
      </c>
      <c r="J50" s="40">
        <v>0</v>
      </c>
      <c r="K50" s="41">
        <v>10</v>
      </c>
      <c r="L50" s="40">
        <v>7</v>
      </c>
      <c r="M50" s="42">
        <v>0.56999999999999995</v>
      </c>
    </row>
    <row r="51" spans="1:13">
      <c r="A51" s="43"/>
      <c r="B51" s="40" t="s">
        <v>46</v>
      </c>
      <c r="C51" s="45">
        <v>40</v>
      </c>
      <c r="D51" s="44">
        <v>2.64</v>
      </c>
      <c r="E51" s="45">
        <v>0.48</v>
      </c>
      <c r="F51" s="44">
        <v>13.704000000000001</v>
      </c>
      <c r="G51" s="45">
        <v>66.16</v>
      </c>
      <c r="H51" s="44">
        <v>0.08</v>
      </c>
      <c r="I51" s="45">
        <v>0.03</v>
      </c>
      <c r="J51" s="44">
        <v>0</v>
      </c>
      <c r="K51" s="45">
        <v>14</v>
      </c>
      <c r="L51" s="44">
        <v>18.8</v>
      </c>
      <c r="M51" s="46">
        <v>1.6</v>
      </c>
    </row>
    <row r="52" spans="1:13">
      <c r="A52" s="21"/>
      <c r="B52" s="153" t="s">
        <v>47</v>
      </c>
      <c r="C52" s="48"/>
      <c r="D52" s="40">
        <f t="shared" ref="D52:M52" si="4">SUM(D43:D51)</f>
        <v>46.739999999999995</v>
      </c>
      <c r="E52" s="41">
        <f t="shared" si="4"/>
        <v>42.68</v>
      </c>
      <c r="F52" s="40">
        <f t="shared" si="4"/>
        <v>138.80400000000003</v>
      </c>
      <c r="G52" s="41">
        <f t="shared" si="4"/>
        <v>1126.7174300000001</v>
      </c>
      <c r="H52" s="40">
        <f t="shared" si="4"/>
        <v>0.56999999999999995</v>
      </c>
      <c r="I52" s="41">
        <f t="shared" si="4"/>
        <v>0.34000000000000008</v>
      </c>
      <c r="J52" s="40">
        <f t="shared" si="4"/>
        <v>8.3999999999999986</v>
      </c>
      <c r="K52" s="41">
        <f t="shared" si="4"/>
        <v>113.86000000000001</v>
      </c>
      <c r="L52" s="40">
        <f t="shared" si="4"/>
        <v>145.21</v>
      </c>
      <c r="M52" s="42">
        <f t="shared" si="4"/>
        <v>9.94</v>
      </c>
    </row>
    <row r="53" spans="1:13">
      <c r="A53" s="21"/>
      <c r="B53" s="48" t="s">
        <v>60</v>
      </c>
      <c r="C53" s="153"/>
      <c r="D53" s="37">
        <f t="shared" ref="D53:I53" si="5">D41+D52</f>
        <v>79.61999999999999</v>
      </c>
      <c r="E53" s="36">
        <f t="shared" si="5"/>
        <v>72.36</v>
      </c>
      <c r="F53" s="37">
        <f t="shared" si="5"/>
        <v>214.06400000000002</v>
      </c>
      <c r="G53" s="36">
        <f t="shared" si="5"/>
        <v>1804.5748600000002</v>
      </c>
      <c r="H53" s="37">
        <f t="shared" si="5"/>
        <v>0.73099999999999998</v>
      </c>
      <c r="I53" s="40">
        <f t="shared" si="5"/>
        <v>0.91200000000000014</v>
      </c>
      <c r="J53" s="42">
        <f>J52+J41</f>
        <v>9.5399999999999991</v>
      </c>
      <c r="K53" s="36">
        <f>K41+K52</f>
        <v>477.83000000000004</v>
      </c>
      <c r="L53" s="37">
        <f>L41+L52</f>
        <v>188.98000000000002</v>
      </c>
      <c r="M53" s="38">
        <f>M41+M52</f>
        <v>11.440999999999999</v>
      </c>
    </row>
    <row r="54" spans="1:13">
      <c r="A54" s="25"/>
      <c r="B54" s="154" t="s">
        <v>189</v>
      </c>
      <c r="M54" s="78"/>
    </row>
    <row r="55" spans="1:13">
      <c r="A55" s="5" t="s">
        <v>11</v>
      </c>
      <c r="B55" s="6" t="s">
        <v>12</v>
      </c>
      <c r="C55" s="7" t="s">
        <v>13</v>
      </c>
      <c r="D55" s="8"/>
      <c r="E55" s="9" t="s">
        <v>14</v>
      </c>
      <c r="F55" s="10"/>
      <c r="G55" s="7" t="s">
        <v>15</v>
      </c>
      <c r="H55" s="5" t="s">
        <v>16</v>
      </c>
      <c r="I55" s="9"/>
      <c r="J55" s="11"/>
      <c r="K55" s="12"/>
      <c r="L55" s="8" t="s">
        <v>17</v>
      </c>
      <c r="M55" s="13"/>
    </row>
    <row r="56" spans="1:13">
      <c r="A56" s="14"/>
      <c r="B56" s="15" t="s">
        <v>18</v>
      </c>
      <c r="C56" s="16" t="s">
        <v>19</v>
      </c>
      <c r="D56" s="15" t="s">
        <v>20</v>
      </c>
      <c r="E56" s="16" t="s">
        <v>21</v>
      </c>
      <c r="F56" s="15" t="s">
        <v>22</v>
      </c>
      <c r="G56" s="15" t="s">
        <v>23</v>
      </c>
      <c r="H56" s="12" t="s">
        <v>24</v>
      </c>
      <c r="I56" s="17" t="s">
        <v>25</v>
      </c>
      <c r="J56" s="6" t="s">
        <v>26</v>
      </c>
      <c r="K56" s="12" t="s">
        <v>27</v>
      </c>
      <c r="L56" s="18" t="s">
        <v>28</v>
      </c>
      <c r="M56" s="19" t="s">
        <v>29</v>
      </c>
    </row>
    <row r="57" spans="1:13">
      <c r="A57" s="8">
        <v>1</v>
      </c>
      <c r="B57" s="12">
        <v>2</v>
      </c>
      <c r="C57" s="9">
        <v>3</v>
      </c>
      <c r="D57" s="12">
        <v>4</v>
      </c>
      <c r="E57" s="9">
        <v>5</v>
      </c>
      <c r="F57" s="12">
        <v>6</v>
      </c>
      <c r="G57" s="9">
        <v>7</v>
      </c>
      <c r="H57" s="12">
        <v>8</v>
      </c>
      <c r="I57" s="20">
        <v>9</v>
      </c>
      <c r="J57" s="12">
        <v>10</v>
      </c>
      <c r="K57" s="12">
        <v>11</v>
      </c>
      <c r="L57" s="9">
        <v>12</v>
      </c>
      <c r="M57" s="12">
        <v>13</v>
      </c>
    </row>
    <row r="58" spans="1:13">
      <c r="A58" s="25"/>
      <c r="B58" s="26" t="s">
        <v>187</v>
      </c>
      <c r="C58" s="23"/>
      <c r="M58" s="76"/>
    </row>
    <row r="59" spans="1:13">
      <c r="A59" s="8"/>
      <c r="B59" s="81" t="s">
        <v>93</v>
      </c>
      <c r="C59" s="9">
        <v>20</v>
      </c>
      <c r="D59" s="12">
        <v>0</v>
      </c>
      <c r="E59" s="9">
        <v>0</v>
      </c>
      <c r="F59" s="12">
        <v>0</v>
      </c>
      <c r="G59" s="9">
        <v>2</v>
      </c>
      <c r="H59" s="12">
        <v>0.01</v>
      </c>
      <c r="I59" s="56">
        <v>0</v>
      </c>
      <c r="J59" s="12">
        <v>1.4</v>
      </c>
      <c r="K59" s="12">
        <v>3.4</v>
      </c>
      <c r="L59" s="9">
        <v>2.8</v>
      </c>
      <c r="M59" s="12">
        <v>0.1</v>
      </c>
    </row>
    <row r="60" spans="1:13">
      <c r="A60" s="14" t="s">
        <v>94</v>
      </c>
      <c r="B60" s="15" t="s">
        <v>95</v>
      </c>
      <c r="C60" s="16">
        <v>80</v>
      </c>
      <c r="D60" s="15">
        <v>12.7</v>
      </c>
      <c r="E60" s="16">
        <v>8.5</v>
      </c>
      <c r="F60" s="15">
        <v>12.2</v>
      </c>
      <c r="G60" s="16">
        <v>177</v>
      </c>
      <c r="H60" s="15">
        <v>0.11</v>
      </c>
      <c r="I60" s="28">
        <v>0.11</v>
      </c>
      <c r="J60" s="15">
        <v>0.3</v>
      </c>
      <c r="K60" s="15">
        <v>37.03</v>
      </c>
      <c r="L60" s="16">
        <v>23.72</v>
      </c>
      <c r="M60" s="15">
        <v>0.78</v>
      </c>
    </row>
    <row r="61" spans="1:13">
      <c r="A61" s="6" t="s">
        <v>96</v>
      </c>
      <c r="B61" s="82" t="s">
        <v>97</v>
      </c>
      <c r="C61" s="7">
        <v>180</v>
      </c>
      <c r="D61" s="6">
        <v>3.7</v>
      </c>
      <c r="E61" s="7">
        <v>5.9</v>
      </c>
      <c r="F61" s="6">
        <v>24</v>
      </c>
      <c r="G61" s="7">
        <v>166</v>
      </c>
      <c r="H61" s="6">
        <v>0.14000000000000001</v>
      </c>
      <c r="I61" s="59">
        <v>0.12</v>
      </c>
      <c r="J61" s="63">
        <v>12.45</v>
      </c>
      <c r="K61" s="6">
        <v>42.72</v>
      </c>
      <c r="L61" s="7">
        <v>34.08</v>
      </c>
      <c r="M61" s="6">
        <v>1.24</v>
      </c>
    </row>
    <row r="62" spans="1:13">
      <c r="A62" s="12" t="s">
        <v>98</v>
      </c>
      <c r="B62" s="81" t="s">
        <v>99</v>
      </c>
      <c r="C62" s="10">
        <v>200</v>
      </c>
      <c r="D62" s="12">
        <v>3.3</v>
      </c>
      <c r="E62" s="9">
        <v>3.1</v>
      </c>
      <c r="F62" s="12">
        <v>13.6</v>
      </c>
      <c r="G62" s="9">
        <v>94</v>
      </c>
      <c r="H62" s="12">
        <v>0.03</v>
      </c>
      <c r="I62" s="28">
        <v>0.12</v>
      </c>
      <c r="J62" s="10">
        <v>0.52</v>
      </c>
      <c r="K62" s="12">
        <v>108.57</v>
      </c>
      <c r="L62" s="9">
        <v>21.05</v>
      </c>
      <c r="M62" s="12">
        <v>0.56999999999999995</v>
      </c>
    </row>
    <row r="63" spans="1:13">
      <c r="A63" s="65"/>
      <c r="B63" s="34" t="s">
        <v>45</v>
      </c>
      <c r="C63" s="33">
        <v>50</v>
      </c>
      <c r="D63" s="31">
        <v>3.8</v>
      </c>
      <c r="E63" s="33">
        <v>0.4</v>
      </c>
      <c r="F63" s="31">
        <v>24.6</v>
      </c>
      <c r="G63" s="33">
        <v>117.55743</v>
      </c>
      <c r="H63" s="31">
        <v>0.06</v>
      </c>
      <c r="I63" s="33">
        <v>0.01</v>
      </c>
      <c r="J63" s="31">
        <v>0</v>
      </c>
      <c r="K63" s="33">
        <v>10</v>
      </c>
      <c r="L63" s="31">
        <v>7</v>
      </c>
      <c r="M63" s="34">
        <v>0.56999999999999995</v>
      </c>
    </row>
    <row r="64" spans="1:13">
      <c r="A64" s="12"/>
      <c r="B64" s="31" t="s">
        <v>100</v>
      </c>
      <c r="C64" s="33">
        <v>100</v>
      </c>
      <c r="D64" s="31">
        <v>0.8</v>
      </c>
      <c r="E64" s="33">
        <v>0.8</v>
      </c>
      <c r="F64" s="31">
        <v>19.600000000000001</v>
      </c>
      <c r="G64" s="33">
        <v>94.6</v>
      </c>
      <c r="H64" s="31">
        <v>0.06</v>
      </c>
      <c r="I64" s="33">
        <v>0.04</v>
      </c>
      <c r="J64" s="31">
        <v>20</v>
      </c>
      <c r="K64" s="33">
        <v>32</v>
      </c>
      <c r="L64" s="31">
        <v>18</v>
      </c>
      <c r="M64" s="34">
        <v>4.4000000000000004</v>
      </c>
    </row>
    <row r="65" spans="1:13">
      <c r="A65" s="21"/>
      <c r="B65" s="26" t="s">
        <v>157</v>
      </c>
      <c r="C65" s="26"/>
      <c r="D65" s="12">
        <f t="shared" ref="D65:M65" si="6">SUM(D59:D64)</f>
        <v>24.3</v>
      </c>
      <c r="E65" s="12">
        <f t="shared" si="6"/>
        <v>18.7</v>
      </c>
      <c r="F65" s="12">
        <f t="shared" si="6"/>
        <v>94</v>
      </c>
      <c r="G65" s="9">
        <f t="shared" si="6"/>
        <v>651.15742999999998</v>
      </c>
      <c r="H65" s="12">
        <f t="shared" si="6"/>
        <v>0.41000000000000003</v>
      </c>
      <c r="I65" s="11">
        <f t="shared" si="6"/>
        <v>0.39999999999999997</v>
      </c>
      <c r="J65" s="12">
        <f t="shared" si="6"/>
        <v>34.67</v>
      </c>
      <c r="K65" s="10">
        <f t="shared" si="6"/>
        <v>233.72</v>
      </c>
      <c r="L65" s="12">
        <f t="shared" si="6"/>
        <v>106.64999999999999</v>
      </c>
      <c r="M65" s="12">
        <f t="shared" si="6"/>
        <v>7.66</v>
      </c>
    </row>
    <row r="66" spans="1:13">
      <c r="A66" s="66"/>
      <c r="B66" s="26" t="s">
        <v>31</v>
      </c>
      <c r="C66" s="16"/>
      <c r="D66" s="9"/>
      <c r="E66" s="16"/>
      <c r="F66" s="9"/>
      <c r="G66" s="9"/>
      <c r="H66" s="9"/>
      <c r="I66" s="11"/>
      <c r="J66" s="16"/>
      <c r="K66" s="9"/>
      <c r="L66" s="16"/>
      <c r="M66" s="10"/>
    </row>
    <row r="67" spans="1:13">
      <c r="A67" s="67" t="s">
        <v>84</v>
      </c>
      <c r="B67" s="68" t="s">
        <v>85</v>
      </c>
      <c r="C67" s="27">
        <v>80</v>
      </c>
      <c r="D67" s="27">
        <v>1.3</v>
      </c>
      <c r="E67" s="27">
        <v>3.6</v>
      </c>
      <c r="F67" s="27">
        <v>8.9</v>
      </c>
      <c r="G67" s="27">
        <v>72</v>
      </c>
      <c r="H67" s="27">
        <v>0.02</v>
      </c>
      <c r="I67" s="56">
        <v>0.03</v>
      </c>
      <c r="J67" s="27">
        <v>11.1</v>
      </c>
      <c r="K67" s="69">
        <v>30.82</v>
      </c>
      <c r="L67" s="70">
        <v>15.74</v>
      </c>
      <c r="M67" s="27">
        <v>0.77</v>
      </c>
    </row>
    <row r="68" spans="1:13">
      <c r="A68" s="6" t="s">
        <v>86</v>
      </c>
      <c r="B68" s="58" t="s">
        <v>87</v>
      </c>
      <c r="C68" s="7">
        <v>250</v>
      </c>
      <c r="D68" s="6">
        <v>1.8</v>
      </c>
      <c r="E68" s="6">
        <v>4.2</v>
      </c>
      <c r="F68" s="6">
        <v>10.7</v>
      </c>
      <c r="G68" s="7">
        <v>88</v>
      </c>
      <c r="H68" s="6">
        <v>7.0000000000000007E-2</v>
      </c>
      <c r="I68" s="59">
        <v>0.05</v>
      </c>
      <c r="J68" s="6">
        <v>8.52</v>
      </c>
      <c r="K68" s="6">
        <v>21.34</v>
      </c>
      <c r="L68" s="7">
        <v>20.5</v>
      </c>
      <c r="M68" s="6">
        <v>0.75</v>
      </c>
    </row>
    <row r="69" spans="1:13">
      <c r="A69" s="14"/>
      <c r="B69" s="15" t="s">
        <v>88</v>
      </c>
      <c r="C69" s="16"/>
      <c r="D69" s="15"/>
      <c r="E69" s="15"/>
      <c r="F69" s="15"/>
      <c r="G69" s="16"/>
      <c r="H69" s="15"/>
      <c r="I69" s="28"/>
      <c r="J69" s="15"/>
      <c r="K69" s="15"/>
      <c r="L69" s="16"/>
      <c r="M69" s="15"/>
    </row>
    <row r="70" spans="1:13">
      <c r="A70" s="71" t="s">
        <v>89</v>
      </c>
      <c r="B70" s="71" t="s">
        <v>90</v>
      </c>
      <c r="C70" s="72" t="s">
        <v>91</v>
      </c>
      <c r="D70" s="71">
        <v>20.440000000000001</v>
      </c>
      <c r="E70" s="72">
        <v>20.440000000000001</v>
      </c>
      <c r="F70" s="71">
        <v>24.28</v>
      </c>
      <c r="G70" s="71">
        <v>398.6</v>
      </c>
      <c r="H70" s="73">
        <v>0.27</v>
      </c>
      <c r="I70" s="74">
        <v>0.28999999999999998</v>
      </c>
      <c r="J70" s="73">
        <v>30.7</v>
      </c>
      <c r="K70" s="71">
        <v>61.9</v>
      </c>
      <c r="L70" s="72">
        <v>68.3</v>
      </c>
      <c r="M70" s="71">
        <v>2.9</v>
      </c>
    </row>
    <row r="71" spans="1:13">
      <c r="A71" s="75"/>
      <c r="B71" s="28" t="s">
        <v>92</v>
      </c>
      <c r="C71" s="75"/>
      <c r="D71" s="76"/>
      <c r="F71" s="76"/>
      <c r="G71" s="75"/>
      <c r="H71" s="75"/>
      <c r="I71" s="75"/>
      <c r="J71" s="76"/>
      <c r="K71" s="75"/>
      <c r="L71" s="77"/>
      <c r="M71" s="78"/>
    </row>
    <row r="72" spans="1:13">
      <c r="A72" s="12" t="s">
        <v>73</v>
      </c>
      <c r="B72" s="79" t="s">
        <v>74</v>
      </c>
      <c r="C72" s="8">
        <v>200</v>
      </c>
      <c r="D72" s="12">
        <v>0.2</v>
      </c>
      <c r="E72" s="9">
        <v>0.1</v>
      </c>
      <c r="F72" s="12">
        <v>17.2</v>
      </c>
      <c r="G72" s="9">
        <v>68</v>
      </c>
      <c r="H72" s="12">
        <v>0.01</v>
      </c>
      <c r="I72" s="80">
        <v>0.01</v>
      </c>
      <c r="J72" s="15">
        <v>1.6</v>
      </c>
      <c r="K72" s="15">
        <v>6.03</v>
      </c>
      <c r="L72" s="12">
        <v>3.13</v>
      </c>
      <c r="M72" s="10">
        <v>0.8</v>
      </c>
    </row>
    <row r="73" spans="1:13">
      <c r="A73" s="75"/>
      <c r="B73" s="34" t="s">
        <v>45</v>
      </c>
      <c r="C73" s="36">
        <v>50</v>
      </c>
      <c r="D73" s="37">
        <v>3.8</v>
      </c>
      <c r="E73" s="36">
        <v>0.4</v>
      </c>
      <c r="F73" s="37">
        <v>24.6</v>
      </c>
      <c r="G73" s="36">
        <v>117.55743</v>
      </c>
      <c r="H73" s="37">
        <v>0.06</v>
      </c>
      <c r="I73" s="36">
        <v>0.01</v>
      </c>
      <c r="J73" s="37">
        <v>0</v>
      </c>
      <c r="K73" s="36">
        <v>10</v>
      </c>
      <c r="L73" s="37">
        <v>7</v>
      </c>
      <c r="M73" s="38">
        <v>0.56999999999999995</v>
      </c>
    </row>
    <row r="74" spans="1:13">
      <c r="A74" s="40"/>
      <c r="B74" s="40" t="s">
        <v>46</v>
      </c>
      <c r="C74" s="45">
        <v>40</v>
      </c>
      <c r="D74" s="44">
        <v>2.64</v>
      </c>
      <c r="E74" s="45">
        <v>0.48</v>
      </c>
      <c r="F74" s="44">
        <v>13.704000000000001</v>
      </c>
      <c r="G74" s="44">
        <v>66.16</v>
      </c>
      <c r="H74" s="44">
        <v>0.08</v>
      </c>
      <c r="I74" s="45">
        <v>0.03</v>
      </c>
      <c r="J74" s="44">
        <v>0</v>
      </c>
      <c r="K74" s="45">
        <v>14</v>
      </c>
      <c r="L74" s="44">
        <v>18.8</v>
      </c>
      <c r="M74" s="46">
        <v>1.6</v>
      </c>
    </row>
    <row r="75" spans="1:13">
      <c r="A75" s="21"/>
      <c r="B75" s="48" t="s">
        <v>47</v>
      </c>
      <c r="C75" s="48"/>
      <c r="D75" s="40">
        <f t="shared" ref="D75:M75" si="7">SUM(D67:D74)</f>
        <v>30.180000000000003</v>
      </c>
      <c r="E75" s="41">
        <f t="shared" si="7"/>
        <v>29.220000000000002</v>
      </c>
      <c r="F75" s="40">
        <f t="shared" si="7"/>
        <v>99.384000000000015</v>
      </c>
      <c r="G75" s="41">
        <f t="shared" si="7"/>
        <v>810.31742999999994</v>
      </c>
      <c r="H75" s="40">
        <f t="shared" si="7"/>
        <v>0.51</v>
      </c>
      <c r="I75" s="41">
        <f t="shared" si="7"/>
        <v>0.42000000000000004</v>
      </c>
      <c r="J75" s="40">
        <f t="shared" si="7"/>
        <v>51.919999999999995</v>
      </c>
      <c r="K75" s="41">
        <f t="shared" si="7"/>
        <v>144.09</v>
      </c>
      <c r="L75" s="40">
        <f t="shared" si="7"/>
        <v>133.47</v>
      </c>
      <c r="M75" s="42">
        <f t="shared" si="7"/>
        <v>7.3900000000000006</v>
      </c>
    </row>
    <row r="76" spans="1:13">
      <c r="A76" s="21"/>
      <c r="B76" s="153" t="s">
        <v>60</v>
      </c>
      <c r="C76" s="153"/>
      <c r="D76" s="37">
        <f t="shared" ref="D76:M76" si="8">D65+D75</f>
        <v>54.480000000000004</v>
      </c>
      <c r="E76" s="36">
        <f t="shared" si="8"/>
        <v>47.92</v>
      </c>
      <c r="F76" s="37">
        <f t="shared" si="8"/>
        <v>193.38400000000001</v>
      </c>
      <c r="G76" s="36">
        <f t="shared" si="8"/>
        <v>1461.4748599999998</v>
      </c>
      <c r="H76" s="37">
        <f t="shared" si="8"/>
        <v>0.92</v>
      </c>
      <c r="I76" s="40">
        <f t="shared" si="8"/>
        <v>0.82000000000000006</v>
      </c>
      <c r="J76" s="42">
        <f t="shared" si="8"/>
        <v>86.59</v>
      </c>
      <c r="K76" s="36">
        <f t="shared" si="8"/>
        <v>377.81</v>
      </c>
      <c r="L76" s="37">
        <f t="shared" si="8"/>
        <v>240.12</v>
      </c>
      <c r="M76" s="38">
        <f t="shared" si="8"/>
        <v>15.05</v>
      </c>
    </row>
    <row r="77" spans="1:13">
      <c r="A77" s="21"/>
      <c r="B77" s="155" t="s">
        <v>190</v>
      </c>
      <c r="M77" s="78"/>
    </row>
    <row r="78" spans="1:13">
      <c r="A78" s="6" t="s">
        <v>11</v>
      </c>
      <c r="B78" s="63" t="s">
        <v>12</v>
      </c>
      <c r="C78" s="7" t="s">
        <v>13</v>
      </c>
      <c r="D78" s="8"/>
      <c r="E78" s="9" t="s">
        <v>14</v>
      </c>
      <c r="F78" s="10"/>
      <c r="G78" s="7" t="s">
        <v>15</v>
      </c>
      <c r="H78" s="5" t="s">
        <v>16</v>
      </c>
      <c r="I78" s="9"/>
      <c r="J78" s="11"/>
      <c r="K78" s="12"/>
      <c r="L78" s="8" t="s">
        <v>17</v>
      </c>
      <c r="M78" s="13"/>
    </row>
    <row r="79" spans="1:13">
      <c r="A79" s="66"/>
      <c r="B79" s="15" t="s">
        <v>18</v>
      </c>
      <c r="C79" s="16" t="s">
        <v>19</v>
      </c>
      <c r="D79" s="15" t="s">
        <v>20</v>
      </c>
      <c r="E79" s="16" t="s">
        <v>21</v>
      </c>
      <c r="F79" s="15" t="s">
        <v>22</v>
      </c>
      <c r="G79" s="15" t="s">
        <v>23</v>
      </c>
      <c r="H79" s="12" t="s">
        <v>24</v>
      </c>
      <c r="I79" s="17" t="s">
        <v>25</v>
      </c>
      <c r="J79" s="6" t="s">
        <v>26</v>
      </c>
      <c r="K79" s="12" t="s">
        <v>27</v>
      </c>
      <c r="L79" s="18" t="s">
        <v>28</v>
      </c>
      <c r="M79" s="156" t="s">
        <v>29</v>
      </c>
    </row>
    <row r="80" spans="1:13">
      <c r="A80" s="8">
        <v>1</v>
      </c>
      <c r="B80" s="12">
        <v>2</v>
      </c>
      <c r="C80" s="9">
        <v>3</v>
      </c>
      <c r="D80" s="12">
        <v>4</v>
      </c>
      <c r="E80" s="9">
        <v>5</v>
      </c>
      <c r="F80" s="12">
        <v>6</v>
      </c>
      <c r="G80" s="9">
        <v>7</v>
      </c>
      <c r="H80" s="12">
        <v>8</v>
      </c>
      <c r="I80" s="20">
        <v>9</v>
      </c>
      <c r="J80" s="12">
        <v>10</v>
      </c>
      <c r="K80" s="12">
        <v>11</v>
      </c>
      <c r="L80" s="9">
        <v>12</v>
      </c>
      <c r="M80" s="12">
        <v>13</v>
      </c>
    </row>
    <row r="81" spans="1:13">
      <c r="A81" s="21"/>
      <c r="B81" s="26" t="s">
        <v>187</v>
      </c>
      <c r="C81" s="9"/>
      <c r="D81" s="9"/>
      <c r="E81" s="9"/>
      <c r="F81" s="9"/>
      <c r="G81" s="9"/>
      <c r="H81" s="9"/>
      <c r="I81" s="11"/>
      <c r="J81" s="9"/>
      <c r="K81" s="9"/>
      <c r="L81" s="9"/>
      <c r="M81" s="10"/>
    </row>
    <row r="82" spans="1:13">
      <c r="A82" s="86"/>
      <c r="B82" s="12" t="s">
        <v>49</v>
      </c>
      <c r="C82" s="10">
        <v>10</v>
      </c>
      <c r="D82" s="49">
        <v>3</v>
      </c>
      <c r="E82" s="49">
        <v>3</v>
      </c>
      <c r="F82" s="49">
        <v>0</v>
      </c>
      <c r="G82" s="49">
        <v>36</v>
      </c>
      <c r="H82" s="49">
        <v>0</v>
      </c>
      <c r="I82" s="20">
        <v>7.0000000000000007E-2</v>
      </c>
      <c r="J82" s="12">
        <v>0</v>
      </c>
      <c r="K82" s="50">
        <v>100</v>
      </c>
      <c r="L82" s="49">
        <v>505</v>
      </c>
      <c r="M82" s="49">
        <v>7.0000000000000007E-2</v>
      </c>
    </row>
    <row r="83" spans="1:13">
      <c r="A83" s="14" t="s">
        <v>111</v>
      </c>
      <c r="B83" s="15" t="s">
        <v>112</v>
      </c>
      <c r="C83" s="16" t="s">
        <v>55</v>
      </c>
      <c r="D83" s="15">
        <v>5.6</v>
      </c>
      <c r="E83" s="16">
        <v>7.6</v>
      </c>
      <c r="F83" s="15">
        <v>29.5</v>
      </c>
      <c r="G83" s="16">
        <v>209</v>
      </c>
      <c r="H83" s="15">
        <v>0.1</v>
      </c>
      <c r="I83" s="28">
        <v>0.14000000000000001</v>
      </c>
      <c r="J83" s="15">
        <v>0.47</v>
      </c>
      <c r="K83" s="15">
        <v>112.38</v>
      </c>
      <c r="L83" s="64">
        <v>32.72</v>
      </c>
      <c r="M83" s="15">
        <v>0.71</v>
      </c>
    </row>
    <row r="84" spans="1:13">
      <c r="A84" s="6" t="s">
        <v>113</v>
      </c>
      <c r="B84" s="82" t="s">
        <v>114</v>
      </c>
      <c r="C84" s="7">
        <v>100</v>
      </c>
      <c r="D84" s="6">
        <v>7.3</v>
      </c>
      <c r="E84" s="7">
        <v>11.7</v>
      </c>
      <c r="F84" s="6">
        <v>55.4</v>
      </c>
      <c r="G84" s="5">
        <v>358</v>
      </c>
      <c r="H84" s="6">
        <v>0.08</v>
      </c>
      <c r="I84" s="27">
        <v>0.04</v>
      </c>
      <c r="J84" s="63">
        <v>0</v>
      </c>
      <c r="K84" s="6">
        <v>15.51</v>
      </c>
      <c r="L84" s="7">
        <v>9.7200000000000006</v>
      </c>
      <c r="M84" s="6">
        <v>0.82</v>
      </c>
    </row>
    <row r="85" spans="1:13">
      <c r="A85" s="12" t="s">
        <v>115</v>
      </c>
      <c r="B85" s="56" t="s">
        <v>116</v>
      </c>
      <c r="C85" s="57">
        <v>200</v>
      </c>
      <c r="D85" s="57">
        <v>0.1</v>
      </c>
      <c r="E85" s="57">
        <v>0</v>
      </c>
      <c r="F85" s="57">
        <v>9.3000000000000007</v>
      </c>
      <c r="G85" s="11">
        <v>37</v>
      </c>
      <c r="H85" s="56">
        <v>0</v>
      </c>
      <c r="I85" s="11">
        <v>0</v>
      </c>
      <c r="J85" s="56">
        <v>1.1200000000000001</v>
      </c>
      <c r="K85" s="11">
        <v>2.73</v>
      </c>
      <c r="L85" s="56">
        <v>0.73</v>
      </c>
      <c r="M85" s="56">
        <v>0.06</v>
      </c>
    </row>
    <row r="86" spans="1:13">
      <c r="A86" s="66"/>
      <c r="B86" s="34" t="s">
        <v>45</v>
      </c>
      <c r="C86" s="40">
        <v>50</v>
      </c>
      <c r="D86" s="31">
        <v>3.8</v>
      </c>
      <c r="E86" s="33">
        <v>0.4</v>
      </c>
      <c r="F86" s="31">
        <v>24.6</v>
      </c>
      <c r="G86" s="33">
        <v>117.55743</v>
      </c>
      <c r="H86" s="31">
        <v>0.06</v>
      </c>
      <c r="I86" s="33">
        <v>0.01</v>
      </c>
      <c r="J86" s="31">
        <v>0</v>
      </c>
      <c r="K86" s="33">
        <v>10</v>
      </c>
      <c r="L86" s="31">
        <v>7</v>
      </c>
      <c r="M86" s="34">
        <v>0.56999999999999995</v>
      </c>
    </row>
    <row r="87" spans="1:13">
      <c r="A87" s="53"/>
      <c r="B87" s="26" t="s">
        <v>157</v>
      </c>
      <c r="C87" s="16"/>
      <c r="D87" s="12">
        <f t="shared" ref="D87:M87" si="9">SUM(D82:D86)</f>
        <v>19.799999999999997</v>
      </c>
      <c r="E87" s="12">
        <f t="shared" si="9"/>
        <v>22.699999999999996</v>
      </c>
      <c r="F87" s="12">
        <f t="shared" si="9"/>
        <v>118.80000000000001</v>
      </c>
      <c r="G87" s="9">
        <f t="shared" si="9"/>
        <v>757.55742999999995</v>
      </c>
      <c r="H87" s="12">
        <f t="shared" si="9"/>
        <v>0.24</v>
      </c>
      <c r="I87" s="11">
        <f t="shared" si="9"/>
        <v>0.26</v>
      </c>
      <c r="J87" s="12">
        <f t="shared" si="9"/>
        <v>1.59</v>
      </c>
      <c r="K87" s="10">
        <f t="shared" si="9"/>
        <v>240.61999999999998</v>
      </c>
      <c r="L87" s="12">
        <f t="shared" si="9"/>
        <v>555.17000000000007</v>
      </c>
      <c r="M87" s="12">
        <f t="shared" si="9"/>
        <v>2.23</v>
      </c>
    </row>
    <row r="88" spans="1:13">
      <c r="A88" s="66"/>
      <c r="B88" s="26" t="s">
        <v>31</v>
      </c>
      <c r="C88" s="9"/>
      <c r="D88" s="9"/>
      <c r="E88" s="16"/>
      <c r="F88" s="9"/>
      <c r="G88" s="9"/>
      <c r="H88" s="9"/>
      <c r="I88" s="11"/>
      <c r="J88" s="16"/>
      <c r="K88" s="9"/>
      <c r="L88" s="16"/>
      <c r="M88" s="10"/>
    </row>
    <row r="89" spans="1:13">
      <c r="A89" s="6" t="s">
        <v>102</v>
      </c>
      <c r="B89" s="81" t="s">
        <v>103</v>
      </c>
      <c r="C89" s="9">
        <v>80</v>
      </c>
      <c r="D89" s="12">
        <v>0.8</v>
      </c>
      <c r="E89" s="9">
        <v>3.6</v>
      </c>
      <c r="F89" s="12">
        <v>11.6</v>
      </c>
      <c r="G89" s="9">
        <v>80</v>
      </c>
      <c r="H89" s="12">
        <v>0.03</v>
      </c>
      <c r="I89" s="11">
        <v>0.04</v>
      </c>
      <c r="J89" s="12">
        <v>1.38</v>
      </c>
      <c r="K89" s="9">
        <v>16.559999999999999</v>
      </c>
      <c r="L89" s="12">
        <v>22.75</v>
      </c>
      <c r="M89" s="12">
        <v>0.44</v>
      </c>
    </row>
    <row r="90" spans="1:13">
      <c r="A90" s="6" t="s">
        <v>104</v>
      </c>
      <c r="B90" s="58" t="s">
        <v>105</v>
      </c>
      <c r="C90" s="7" t="s">
        <v>37</v>
      </c>
      <c r="D90" s="6">
        <v>1.7</v>
      </c>
      <c r="E90" s="6">
        <v>5</v>
      </c>
      <c r="F90" s="6">
        <v>11.6</v>
      </c>
      <c r="G90" s="7">
        <v>97</v>
      </c>
      <c r="H90" s="6">
        <v>0.04</v>
      </c>
      <c r="I90" s="59">
        <v>0.04</v>
      </c>
      <c r="J90" s="7">
        <v>7.94</v>
      </c>
      <c r="K90" s="7">
        <v>28.94</v>
      </c>
      <c r="L90" s="7">
        <v>20.97</v>
      </c>
      <c r="M90" s="6">
        <v>0.95</v>
      </c>
    </row>
    <row r="91" spans="1:13">
      <c r="A91" s="75"/>
      <c r="B91" s="15" t="s">
        <v>88</v>
      </c>
      <c r="C91" s="16"/>
      <c r="D91" s="15"/>
      <c r="E91" s="15"/>
      <c r="F91" s="15"/>
      <c r="G91" s="16"/>
      <c r="H91" s="15"/>
      <c r="I91" s="28"/>
      <c r="J91" s="16"/>
      <c r="K91" s="16"/>
      <c r="L91" s="16"/>
      <c r="M91" s="15"/>
    </row>
    <row r="92" spans="1:13">
      <c r="A92" s="6" t="s">
        <v>106</v>
      </c>
      <c r="B92" s="83" t="s">
        <v>107</v>
      </c>
      <c r="C92" s="7" t="s">
        <v>108</v>
      </c>
      <c r="D92" s="6">
        <v>19.3</v>
      </c>
      <c r="E92" s="6">
        <v>19.899999999999999</v>
      </c>
      <c r="F92" s="6">
        <v>18.899999999999999</v>
      </c>
      <c r="G92" s="7">
        <v>334</v>
      </c>
      <c r="H92" s="49">
        <v>0.16</v>
      </c>
      <c r="I92" s="17">
        <v>0.18</v>
      </c>
      <c r="J92" s="6">
        <v>8.77</v>
      </c>
      <c r="K92" s="7">
        <v>23.88</v>
      </c>
      <c r="L92" s="6">
        <v>48.35</v>
      </c>
      <c r="M92" s="6">
        <v>3.59</v>
      </c>
    </row>
    <row r="93" spans="1:13">
      <c r="A93" s="14" t="s">
        <v>109</v>
      </c>
      <c r="B93" s="12" t="s">
        <v>110</v>
      </c>
      <c r="C93" s="84">
        <v>200</v>
      </c>
      <c r="D93" s="49">
        <v>0.5</v>
      </c>
      <c r="E93" s="49">
        <v>0.1</v>
      </c>
      <c r="F93" s="49">
        <v>31.2</v>
      </c>
      <c r="G93" s="85">
        <v>121</v>
      </c>
      <c r="H93" s="49">
        <v>7.0000000000000007E-2</v>
      </c>
      <c r="I93" s="59">
        <v>0.21</v>
      </c>
      <c r="J93" s="49">
        <v>0.28999999999999998</v>
      </c>
      <c r="K93" s="49">
        <v>14.62</v>
      </c>
      <c r="L93" s="85">
        <v>8.5</v>
      </c>
      <c r="M93" s="49">
        <v>0.92</v>
      </c>
    </row>
    <row r="94" spans="1:13">
      <c r="A94" s="66"/>
      <c r="B94" s="34" t="s">
        <v>45</v>
      </c>
      <c r="C94" s="41">
        <v>50</v>
      </c>
      <c r="D94" s="40">
        <v>3.8</v>
      </c>
      <c r="E94" s="41">
        <v>0.4</v>
      </c>
      <c r="F94" s="40">
        <v>24.6</v>
      </c>
      <c r="G94" s="41">
        <v>117.55743</v>
      </c>
      <c r="H94" s="40">
        <v>0.06</v>
      </c>
      <c r="I94" s="41">
        <v>0.01</v>
      </c>
      <c r="J94" s="40">
        <v>0</v>
      </c>
      <c r="K94" s="41">
        <v>10</v>
      </c>
      <c r="L94" s="40">
        <v>7</v>
      </c>
      <c r="M94" s="42">
        <v>0.56999999999999995</v>
      </c>
    </row>
    <row r="95" spans="1:13">
      <c r="A95" s="86"/>
      <c r="B95" s="40" t="s">
        <v>46</v>
      </c>
      <c r="C95" s="41">
        <v>40</v>
      </c>
      <c r="D95" s="40">
        <v>2.64</v>
      </c>
      <c r="E95" s="41">
        <v>0.48</v>
      </c>
      <c r="F95" s="40">
        <v>13.704000000000001</v>
      </c>
      <c r="G95" s="40">
        <v>66.16</v>
      </c>
      <c r="H95" s="40">
        <v>0.08</v>
      </c>
      <c r="I95" s="41">
        <v>0.03</v>
      </c>
      <c r="J95" s="40">
        <v>0</v>
      </c>
      <c r="K95" s="41">
        <v>14</v>
      </c>
      <c r="L95" s="40">
        <v>18.8</v>
      </c>
      <c r="M95" s="42">
        <v>1.6</v>
      </c>
    </row>
    <row r="96" spans="1:13">
      <c r="A96" s="39"/>
      <c r="B96" s="48" t="s">
        <v>47</v>
      </c>
      <c r="C96" s="48"/>
      <c r="D96" s="40">
        <f t="shared" ref="D96:M96" si="10">SUM(D89:D95)</f>
        <v>28.740000000000002</v>
      </c>
      <c r="E96" s="41">
        <f t="shared" si="10"/>
        <v>29.48</v>
      </c>
      <c r="F96" s="40">
        <f t="shared" si="10"/>
        <v>111.60400000000001</v>
      </c>
      <c r="G96" s="41">
        <f t="shared" si="10"/>
        <v>815.71742999999992</v>
      </c>
      <c r="H96" s="40">
        <f t="shared" si="10"/>
        <v>0.44000000000000006</v>
      </c>
      <c r="I96" s="41">
        <f t="shared" si="10"/>
        <v>0.51</v>
      </c>
      <c r="J96" s="40">
        <f t="shared" si="10"/>
        <v>18.38</v>
      </c>
      <c r="K96" s="41">
        <f t="shared" si="10"/>
        <v>108</v>
      </c>
      <c r="L96" s="40">
        <f t="shared" si="10"/>
        <v>126.36999999999999</v>
      </c>
      <c r="M96" s="42">
        <f t="shared" si="10"/>
        <v>8.07</v>
      </c>
    </row>
    <row r="97" spans="1:13">
      <c r="A97" s="25"/>
      <c r="B97" s="48" t="s">
        <v>60</v>
      </c>
      <c r="C97" s="153"/>
      <c r="D97" s="37">
        <f t="shared" ref="D97:M97" si="11">D87+D96</f>
        <v>48.54</v>
      </c>
      <c r="E97" s="36">
        <f t="shared" si="11"/>
        <v>52.179999999999993</v>
      </c>
      <c r="F97" s="37">
        <f t="shared" si="11"/>
        <v>230.40400000000002</v>
      </c>
      <c r="G97" s="36">
        <f t="shared" si="11"/>
        <v>1573.27486</v>
      </c>
      <c r="H97" s="37">
        <f t="shared" si="11"/>
        <v>0.68</v>
      </c>
      <c r="I97" s="40">
        <f t="shared" si="11"/>
        <v>0.77</v>
      </c>
      <c r="J97" s="42">
        <f t="shared" si="11"/>
        <v>19.97</v>
      </c>
      <c r="K97" s="36">
        <f t="shared" si="11"/>
        <v>348.62</v>
      </c>
      <c r="L97" s="37">
        <f t="shared" si="11"/>
        <v>681.54000000000008</v>
      </c>
      <c r="M97" s="38">
        <f t="shared" si="11"/>
        <v>10.3</v>
      </c>
    </row>
    <row r="98" spans="1:13">
      <c r="A98" s="25"/>
      <c r="B98" s="155" t="s">
        <v>191</v>
      </c>
      <c r="M98" s="78"/>
    </row>
    <row r="99" spans="1:13">
      <c r="A99" s="5" t="s">
        <v>11</v>
      </c>
      <c r="B99" s="6" t="s">
        <v>12</v>
      </c>
      <c r="C99" s="7" t="s">
        <v>13</v>
      </c>
      <c r="D99" s="8"/>
      <c r="E99" s="9" t="s">
        <v>14</v>
      </c>
      <c r="F99" s="10"/>
      <c r="G99" s="7" t="s">
        <v>15</v>
      </c>
      <c r="H99" s="5" t="s">
        <v>16</v>
      </c>
      <c r="I99" s="9"/>
      <c r="J99" s="11"/>
      <c r="K99" s="12"/>
      <c r="L99" s="8" t="s">
        <v>17</v>
      </c>
      <c r="M99" s="13"/>
    </row>
    <row r="100" spans="1:13">
      <c r="A100" s="66"/>
      <c r="B100" s="15" t="s">
        <v>18</v>
      </c>
      <c r="C100" s="16" t="s">
        <v>19</v>
      </c>
      <c r="D100" s="15" t="s">
        <v>20</v>
      </c>
      <c r="E100" s="16" t="s">
        <v>21</v>
      </c>
      <c r="F100" s="15" t="s">
        <v>22</v>
      </c>
      <c r="G100" s="15" t="s">
        <v>23</v>
      </c>
      <c r="H100" s="12" t="s">
        <v>24</v>
      </c>
      <c r="I100" s="17" t="s">
        <v>25</v>
      </c>
      <c r="J100" s="6" t="s">
        <v>26</v>
      </c>
      <c r="K100" s="12" t="s">
        <v>27</v>
      </c>
      <c r="L100" s="18" t="s">
        <v>28</v>
      </c>
      <c r="M100" s="19" t="s">
        <v>29</v>
      </c>
    </row>
    <row r="101" spans="1:13">
      <c r="A101" s="12">
        <v>1</v>
      </c>
      <c r="B101" s="10">
        <v>2</v>
      </c>
      <c r="C101" s="9">
        <v>3</v>
      </c>
      <c r="D101" s="12">
        <v>4</v>
      </c>
      <c r="E101" s="9">
        <v>5</v>
      </c>
      <c r="F101" s="12">
        <v>6</v>
      </c>
      <c r="G101" s="9">
        <v>7</v>
      </c>
      <c r="H101" s="12">
        <v>8</v>
      </c>
      <c r="I101" s="20">
        <v>9</v>
      </c>
      <c r="J101" s="12">
        <v>10</v>
      </c>
      <c r="K101" s="12">
        <v>11</v>
      </c>
      <c r="L101" s="9">
        <v>12</v>
      </c>
      <c r="M101" s="12">
        <v>13</v>
      </c>
    </row>
    <row r="102" spans="1:13">
      <c r="A102" s="66"/>
      <c r="B102" s="26" t="s">
        <v>187</v>
      </c>
      <c r="C102" s="9"/>
      <c r="D102" s="9"/>
      <c r="E102" s="9"/>
      <c r="F102" s="9"/>
      <c r="G102" s="9"/>
      <c r="H102" s="9"/>
      <c r="I102" s="11"/>
      <c r="J102" s="9"/>
      <c r="K102" s="9"/>
      <c r="L102" s="9"/>
      <c r="M102" s="10"/>
    </row>
    <row r="103" spans="1:13">
      <c r="A103" s="5" t="s">
        <v>32</v>
      </c>
      <c r="B103" s="6" t="s">
        <v>33</v>
      </c>
      <c r="C103" s="5">
        <v>80</v>
      </c>
      <c r="D103" s="6">
        <v>1.7</v>
      </c>
      <c r="E103" s="6">
        <v>3.6</v>
      </c>
      <c r="F103" s="6">
        <v>8.1999999999999993</v>
      </c>
      <c r="G103" s="6">
        <v>71.599999999999994</v>
      </c>
      <c r="H103" s="6">
        <v>0.02</v>
      </c>
      <c r="I103" s="27">
        <v>0.04</v>
      </c>
      <c r="J103" s="5">
        <v>17.32</v>
      </c>
      <c r="K103" s="6">
        <v>47.06</v>
      </c>
      <c r="L103" s="7">
        <v>16.43</v>
      </c>
      <c r="M103" s="6">
        <v>0.6</v>
      </c>
    </row>
    <row r="104" spans="1:13">
      <c r="A104" s="14"/>
      <c r="B104" s="15" t="s">
        <v>34</v>
      </c>
      <c r="C104" s="17"/>
      <c r="D104" s="28"/>
      <c r="E104" s="28"/>
      <c r="F104" s="28"/>
      <c r="G104" s="28"/>
      <c r="H104" s="28"/>
      <c r="I104" s="28"/>
      <c r="J104" s="29"/>
      <c r="K104" s="28"/>
      <c r="L104" s="30"/>
      <c r="M104" s="30"/>
    </row>
    <row r="105" spans="1:13">
      <c r="A105" s="39" t="s">
        <v>39</v>
      </c>
      <c r="B105" s="40" t="s">
        <v>40</v>
      </c>
      <c r="C105" s="41" t="s">
        <v>41</v>
      </c>
      <c r="D105" s="40">
        <v>17.7</v>
      </c>
      <c r="E105" s="41">
        <v>16.5</v>
      </c>
      <c r="F105" s="40">
        <v>47.9</v>
      </c>
      <c r="G105" s="41">
        <v>415</v>
      </c>
      <c r="H105" s="40">
        <v>7.0000000000000007E-2</v>
      </c>
      <c r="I105" s="41">
        <v>0.1</v>
      </c>
      <c r="J105" s="40">
        <v>0.9</v>
      </c>
      <c r="K105" s="41">
        <v>19.64</v>
      </c>
      <c r="L105" s="40">
        <v>50.69</v>
      </c>
      <c r="M105" s="42">
        <v>2.35</v>
      </c>
    </row>
    <row r="106" spans="1:13">
      <c r="A106" s="53" t="s">
        <v>56</v>
      </c>
      <c r="B106" s="12" t="s">
        <v>57</v>
      </c>
      <c r="C106" s="54" t="s">
        <v>58</v>
      </c>
      <c r="D106" s="55">
        <v>1.4</v>
      </c>
      <c r="E106" s="55">
        <v>1.4</v>
      </c>
      <c r="F106" s="55">
        <v>11.2</v>
      </c>
      <c r="G106" s="55">
        <v>61</v>
      </c>
      <c r="H106" s="55">
        <v>0.01</v>
      </c>
      <c r="I106" s="55">
        <v>2.06</v>
      </c>
      <c r="J106" s="55">
        <v>0.26</v>
      </c>
      <c r="K106" s="55">
        <v>53.06</v>
      </c>
      <c r="L106" s="55">
        <v>6.09</v>
      </c>
      <c r="M106" s="55">
        <v>7.0000000000000007E-2</v>
      </c>
    </row>
    <row r="107" spans="1:13">
      <c r="A107" s="66"/>
      <c r="B107" s="34" t="s">
        <v>45</v>
      </c>
      <c r="C107" s="33">
        <v>50</v>
      </c>
      <c r="D107" s="31">
        <v>3.8</v>
      </c>
      <c r="E107" s="33">
        <v>0.4</v>
      </c>
      <c r="F107" s="31">
        <v>24.6</v>
      </c>
      <c r="G107" s="33">
        <v>117.55743</v>
      </c>
      <c r="H107" s="31">
        <v>0.06</v>
      </c>
      <c r="I107" s="33">
        <v>0.01</v>
      </c>
      <c r="J107" s="31">
        <v>0</v>
      </c>
      <c r="K107" s="33">
        <v>10</v>
      </c>
      <c r="L107" s="31">
        <v>7</v>
      </c>
      <c r="M107" s="34">
        <v>0.56999999999999995</v>
      </c>
    </row>
    <row r="108" spans="1:13">
      <c r="A108" s="53"/>
      <c r="B108" s="26" t="s">
        <v>157</v>
      </c>
      <c r="C108" s="26"/>
      <c r="D108" s="12">
        <f t="shared" ref="D108:M108" si="12">SUM(D103:D107)</f>
        <v>24.599999999999998</v>
      </c>
      <c r="E108" s="12">
        <f t="shared" si="12"/>
        <v>21.9</v>
      </c>
      <c r="F108" s="12">
        <f t="shared" si="12"/>
        <v>91.9</v>
      </c>
      <c r="G108" s="9">
        <f t="shared" si="12"/>
        <v>665.15742999999998</v>
      </c>
      <c r="H108" s="12">
        <f t="shared" si="12"/>
        <v>0.16</v>
      </c>
      <c r="I108" s="11">
        <f t="shared" si="12"/>
        <v>2.21</v>
      </c>
      <c r="J108" s="12">
        <f t="shared" si="12"/>
        <v>18.48</v>
      </c>
      <c r="K108" s="10">
        <f t="shared" si="12"/>
        <v>129.76</v>
      </c>
      <c r="L108" s="12">
        <f t="shared" si="12"/>
        <v>80.210000000000008</v>
      </c>
      <c r="M108" s="12">
        <f t="shared" si="12"/>
        <v>3.59</v>
      </c>
    </row>
    <row r="109" spans="1:13">
      <c r="A109" s="21"/>
      <c r="B109" s="26" t="s">
        <v>31</v>
      </c>
      <c r="C109" s="16"/>
      <c r="D109" s="9"/>
      <c r="E109" s="16"/>
      <c r="F109" s="9"/>
      <c r="G109" s="9"/>
      <c r="H109" s="9"/>
      <c r="I109" s="11"/>
      <c r="J109" s="16"/>
      <c r="K109" s="9"/>
      <c r="L109" s="16"/>
      <c r="M109" s="10"/>
    </row>
    <row r="110" spans="1:13">
      <c r="A110" s="12" t="s">
        <v>118</v>
      </c>
      <c r="B110" s="81" t="s">
        <v>119</v>
      </c>
      <c r="C110" s="9">
        <v>80</v>
      </c>
      <c r="D110" s="12">
        <v>1.1000000000000001</v>
      </c>
      <c r="E110" s="12">
        <v>6.6</v>
      </c>
      <c r="F110" s="12">
        <v>5.3</v>
      </c>
      <c r="G110" s="12">
        <v>84</v>
      </c>
      <c r="H110" s="12">
        <v>0.01</v>
      </c>
      <c r="I110" s="56">
        <v>0.02</v>
      </c>
      <c r="J110" s="10">
        <v>1.49</v>
      </c>
      <c r="K110" s="12">
        <v>27.69</v>
      </c>
      <c r="L110" s="9">
        <v>14.92</v>
      </c>
      <c r="M110" s="12">
        <v>0.96</v>
      </c>
    </row>
    <row r="111" spans="1:13">
      <c r="A111" s="6" t="s">
        <v>120</v>
      </c>
      <c r="B111" s="58" t="s">
        <v>121</v>
      </c>
      <c r="C111" s="7">
        <v>250</v>
      </c>
      <c r="D111" s="6">
        <v>2.6</v>
      </c>
      <c r="E111" s="6">
        <v>4.3</v>
      </c>
      <c r="F111" s="6">
        <v>11.6</v>
      </c>
      <c r="G111" s="7">
        <v>96</v>
      </c>
      <c r="H111" s="6">
        <v>0.02</v>
      </c>
      <c r="I111" s="59">
        <v>0.03</v>
      </c>
      <c r="J111" s="7">
        <v>0.6</v>
      </c>
      <c r="K111" s="7">
        <v>11.61</v>
      </c>
      <c r="L111" s="7">
        <v>7.18</v>
      </c>
      <c r="M111" s="6">
        <v>0.41</v>
      </c>
    </row>
    <row r="112" spans="1:13">
      <c r="A112" s="14"/>
      <c r="B112" s="15" t="s">
        <v>66</v>
      </c>
      <c r="C112" s="16"/>
      <c r="D112" s="15"/>
      <c r="E112" s="15"/>
      <c r="F112" s="15"/>
      <c r="G112" s="16"/>
      <c r="H112" s="15"/>
      <c r="I112" s="28"/>
      <c r="J112" s="16"/>
      <c r="K112" s="16"/>
      <c r="L112" s="16"/>
      <c r="M112" s="15"/>
    </row>
    <row r="113" spans="1:13">
      <c r="A113" s="6" t="s">
        <v>122</v>
      </c>
      <c r="B113" s="83" t="s">
        <v>123</v>
      </c>
      <c r="C113" s="7">
        <v>150</v>
      </c>
      <c r="D113" s="6">
        <v>23.2</v>
      </c>
      <c r="E113" s="6">
        <v>11.6</v>
      </c>
      <c r="F113" s="6">
        <v>4.7</v>
      </c>
      <c r="G113" s="6">
        <v>216</v>
      </c>
      <c r="H113" s="6">
        <v>0.21</v>
      </c>
      <c r="I113" s="61">
        <v>0.17</v>
      </c>
      <c r="J113" s="6">
        <v>2.5299999999999998</v>
      </c>
      <c r="K113" s="6">
        <v>30.19</v>
      </c>
      <c r="L113" s="7">
        <v>41.66</v>
      </c>
      <c r="M113" s="6">
        <v>0.97</v>
      </c>
    </row>
    <row r="114" spans="1:13">
      <c r="A114" s="77"/>
      <c r="B114" s="59" t="s">
        <v>124</v>
      </c>
      <c r="M114" s="78"/>
    </row>
    <row r="115" spans="1:13">
      <c r="A115" s="12" t="s">
        <v>125</v>
      </c>
      <c r="B115" s="81" t="s">
        <v>126</v>
      </c>
      <c r="C115" s="63" t="s">
        <v>127</v>
      </c>
      <c r="D115" s="6">
        <v>3.53</v>
      </c>
      <c r="E115" s="6">
        <v>3.9</v>
      </c>
      <c r="F115" s="6">
        <v>26.5</v>
      </c>
      <c r="G115" s="6">
        <v>159</v>
      </c>
      <c r="H115" s="6">
        <v>0.15</v>
      </c>
      <c r="I115" s="20">
        <v>0.1</v>
      </c>
      <c r="J115" s="12">
        <v>7.29</v>
      </c>
      <c r="K115" s="12">
        <v>16.88</v>
      </c>
      <c r="L115" s="63">
        <v>37.729999999999997</v>
      </c>
      <c r="M115" s="12">
        <v>1.48</v>
      </c>
    </row>
    <row r="116" spans="1:13">
      <c r="A116" s="12" t="s">
        <v>73</v>
      </c>
      <c r="B116" s="79" t="s">
        <v>74</v>
      </c>
      <c r="C116" s="10">
        <v>200</v>
      </c>
      <c r="D116" s="6">
        <v>0.2</v>
      </c>
      <c r="E116" s="7">
        <v>0.1</v>
      </c>
      <c r="F116" s="6">
        <v>17.2</v>
      </c>
      <c r="G116" s="7">
        <v>68</v>
      </c>
      <c r="H116" s="6">
        <v>0.01</v>
      </c>
      <c r="I116" s="61">
        <v>0.01</v>
      </c>
      <c r="J116" s="49">
        <v>1.6</v>
      </c>
      <c r="K116" s="49">
        <v>6.03</v>
      </c>
      <c r="L116" s="7">
        <v>3.13</v>
      </c>
      <c r="M116" s="12">
        <v>0.8</v>
      </c>
    </row>
    <row r="117" spans="1:13">
      <c r="A117" s="66"/>
      <c r="B117" s="34" t="s">
        <v>45</v>
      </c>
      <c r="C117" s="41">
        <v>50</v>
      </c>
      <c r="D117" s="40">
        <v>3.8</v>
      </c>
      <c r="E117" s="41">
        <v>0.4</v>
      </c>
      <c r="F117" s="40">
        <v>24.6</v>
      </c>
      <c r="G117" s="41">
        <v>117.55743</v>
      </c>
      <c r="H117" s="40">
        <v>0.06</v>
      </c>
      <c r="I117" s="41">
        <v>0.01</v>
      </c>
      <c r="J117" s="40">
        <v>0</v>
      </c>
      <c r="K117" s="41">
        <v>10</v>
      </c>
      <c r="L117" s="40">
        <v>7</v>
      </c>
      <c r="M117" s="42">
        <v>0.56999999999999995</v>
      </c>
    </row>
    <row r="118" spans="1:13">
      <c r="A118" s="86"/>
      <c r="B118" s="40" t="s">
        <v>46</v>
      </c>
      <c r="C118" s="45">
        <v>40</v>
      </c>
      <c r="D118" s="44">
        <v>2.64</v>
      </c>
      <c r="E118" s="45">
        <v>0.48</v>
      </c>
      <c r="F118" s="44">
        <v>13.704000000000001</v>
      </c>
      <c r="G118" s="44">
        <v>66.16</v>
      </c>
      <c r="H118" s="44">
        <v>0.08</v>
      </c>
      <c r="I118" s="45">
        <v>0.03</v>
      </c>
      <c r="J118" s="44">
        <v>0</v>
      </c>
      <c r="K118" s="45">
        <v>14</v>
      </c>
      <c r="L118" s="44">
        <v>18.8</v>
      </c>
      <c r="M118" s="46">
        <v>1.6</v>
      </c>
    </row>
    <row r="119" spans="1:13">
      <c r="A119" s="43"/>
      <c r="B119" s="48" t="s">
        <v>47</v>
      </c>
      <c r="C119" s="48"/>
      <c r="D119" s="40">
        <f t="shared" ref="D119:M119" si="13">SUM(D110:D118)</f>
        <v>37.07</v>
      </c>
      <c r="E119" s="41">
        <f t="shared" si="13"/>
        <v>27.38</v>
      </c>
      <c r="F119" s="40">
        <f t="shared" si="13"/>
        <v>103.60400000000001</v>
      </c>
      <c r="G119" s="41">
        <f t="shared" si="13"/>
        <v>806.71742999999992</v>
      </c>
      <c r="H119" s="40">
        <f t="shared" si="13"/>
        <v>0.54</v>
      </c>
      <c r="I119" s="41">
        <f t="shared" si="13"/>
        <v>0.37000000000000011</v>
      </c>
      <c r="J119" s="40">
        <f t="shared" si="13"/>
        <v>13.51</v>
      </c>
      <c r="K119" s="41">
        <f t="shared" si="13"/>
        <v>116.39999999999999</v>
      </c>
      <c r="L119" s="40">
        <f t="shared" si="13"/>
        <v>130.41999999999999</v>
      </c>
      <c r="M119" s="42">
        <f t="shared" si="13"/>
        <v>6.7900000000000009</v>
      </c>
    </row>
    <row r="120" spans="1:13">
      <c r="A120" s="21"/>
      <c r="B120" s="48" t="s">
        <v>60</v>
      </c>
      <c r="C120" s="153"/>
      <c r="D120" s="37">
        <f t="shared" ref="D120:M120" si="14">D108+D119</f>
        <v>61.67</v>
      </c>
      <c r="E120" s="36">
        <f t="shared" si="14"/>
        <v>49.28</v>
      </c>
      <c r="F120" s="37">
        <f t="shared" si="14"/>
        <v>195.50400000000002</v>
      </c>
      <c r="G120" s="36">
        <f t="shared" si="14"/>
        <v>1471.8748599999999</v>
      </c>
      <c r="H120" s="37">
        <f t="shared" si="14"/>
        <v>0.70000000000000007</v>
      </c>
      <c r="I120" s="40">
        <f t="shared" si="14"/>
        <v>2.58</v>
      </c>
      <c r="J120" s="42">
        <f t="shared" si="14"/>
        <v>31.990000000000002</v>
      </c>
      <c r="K120" s="36">
        <f t="shared" si="14"/>
        <v>246.15999999999997</v>
      </c>
      <c r="L120" s="37">
        <f t="shared" si="14"/>
        <v>210.63</v>
      </c>
      <c r="M120" s="38">
        <f t="shared" si="14"/>
        <v>10.38</v>
      </c>
    </row>
    <row r="121" spans="1:13">
      <c r="A121" s="66"/>
      <c r="B121" s="152" t="s">
        <v>192</v>
      </c>
      <c r="M121" s="78"/>
    </row>
    <row r="122" spans="1:13">
      <c r="A122" s="6" t="s">
        <v>11</v>
      </c>
      <c r="B122" s="63" t="s">
        <v>12</v>
      </c>
      <c r="C122" s="7" t="s">
        <v>13</v>
      </c>
      <c r="D122" s="8"/>
      <c r="E122" s="9" t="s">
        <v>14</v>
      </c>
      <c r="F122" s="10"/>
      <c r="G122" s="7" t="s">
        <v>15</v>
      </c>
      <c r="H122" s="5" t="s">
        <v>16</v>
      </c>
      <c r="I122" s="9"/>
      <c r="J122" s="11"/>
      <c r="K122" s="12"/>
      <c r="L122" s="8" t="s">
        <v>17</v>
      </c>
      <c r="M122" s="13"/>
    </row>
    <row r="123" spans="1:13">
      <c r="A123" s="66"/>
      <c r="B123" s="15" t="s">
        <v>18</v>
      </c>
      <c r="C123" s="16" t="s">
        <v>19</v>
      </c>
      <c r="D123" s="15" t="s">
        <v>20</v>
      </c>
      <c r="E123" s="16" t="s">
        <v>21</v>
      </c>
      <c r="F123" s="15" t="s">
        <v>22</v>
      </c>
      <c r="G123" s="15" t="s">
        <v>23</v>
      </c>
      <c r="H123" s="12" t="s">
        <v>24</v>
      </c>
      <c r="I123" s="17" t="s">
        <v>25</v>
      </c>
      <c r="J123" s="6" t="s">
        <v>26</v>
      </c>
      <c r="K123" s="12" t="s">
        <v>27</v>
      </c>
      <c r="L123" s="18" t="s">
        <v>28</v>
      </c>
      <c r="M123" s="156" t="s">
        <v>29</v>
      </c>
    </row>
    <row r="124" spans="1:13">
      <c r="A124" s="8">
        <v>1</v>
      </c>
      <c r="B124" s="12">
        <v>2</v>
      </c>
      <c r="C124" s="9">
        <v>3</v>
      </c>
      <c r="D124" s="12">
        <v>4</v>
      </c>
      <c r="E124" s="9">
        <v>5</v>
      </c>
      <c r="F124" s="12">
        <v>6</v>
      </c>
      <c r="G124" s="9">
        <v>7</v>
      </c>
      <c r="H124" s="12">
        <v>8</v>
      </c>
      <c r="I124" s="20">
        <v>9</v>
      </c>
      <c r="J124" s="12">
        <v>10</v>
      </c>
      <c r="K124" s="12">
        <v>11</v>
      </c>
      <c r="L124" s="9">
        <v>12</v>
      </c>
      <c r="M124" s="12">
        <v>13</v>
      </c>
    </row>
    <row r="125" spans="1:13">
      <c r="A125" s="66"/>
      <c r="B125" s="157" t="s">
        <v>187</v>
      </c>
      <c r="C125" s="9"/>
      <c r="D125" s="9"/>
      <c r="E125" s="9"/>
      <c r="F125" s="9"/>
      <c r="G125" s="9"/>
      <c r="H125" s="9"/>
      <c r="I125" s="11"/>
      <c r="J125" s="9"/>
      <c r="K125" s="9"/>
      <c r="L125" s="9"/>
      <c r="M125" s="10"/>
    </row>
    <row r="126" spans="1:13">
      <c r="A126" s="86"/>
      <c r="B126" s="12" t="s">
        <v>49</v>
      </c>
      <c r="C126" s="10">
        <v>10</v>
      </c>
      <c r="D126" s="49">
        <v>3</v>
      </c>
      <c r="E126" s="49">
        <v>3</v>
      </c>
      <c r="F126" s="49">
        <v>0</v>
      </c>
      <c r="G126" s="49">
        <v>36</v>
      </c>
      <c r="H126" s="49">
        <v>0</v>
      </c>
      <c r="I126" s="20">
        <v>7.0000000000000007E-2</v>
      </c>
      <c r="J126" s="12">
        <v>0</v>
      </c>
      <c r="K126" s="50">
        <v>100</v>
      </c>
      <c r="L126" s="49">
        <v>505</v>
      </c>
      <c r="M126" s="49">
        <v>7.0000000000000007E-2</v>
      </c>
    </row>
    <row r="127" spans="1:13" ht="24">
      <c r="A127" s="164" t="s">
        <v>138</v>
      </c>
      <c r="B127" s="98" t="s">
        <v>139</v>
      </c>
      <c r="C127" s="99" t="s">
        <v>140</v>
      </c>
      <c r="D127" s="100">
        <v>20.6</v>
      </c>
      <c r="E127" s="101">
        <v>14.5</v>
      </c>
      <c r="F127" s="100">
        <v>13.9</v>
      </c>
      <c r="G127" s="100">
        <v>252</v>
      </c>
      <c r="H127" s="100">
        <v>7.0000000000000007E-2</v>
      </c>
      <c r="I127" s="100">
        <v>0.12</v>
      </c>
      <c r="J127" s="100">
        <v>0.28999999999999998</v>
      </c>
      <c r="K127" s="100">
        <v>34.65</v>
      </c>
      <c r="L127" s="100">
        <v>28.56</v>
      </c>
      <c r="M127" s="101">
        <v>1.48</v>
      </c>
    </row>
    <row r="128" spans="1:13" ht="22.5">
      <c r="A128" s="162" t="s">
        <v>53</v>
      </c>
      <c r="B128" s="12" t="s">
        <v>54</v>
      </c>
      <c r="C128" s="9" t="s">
        <v>55</v>
      </c>
      <c r="D128" s="12">
        <v>6.6</v>
      </c>
      <c r="E128" s="12">
        <v>4.7</v>
      </c>
      <c r="F128" s="12">
        <v>39.4</v>
      </c>
      <c r="G128" s="12">
        <v>230</v>
      </c>
      <c r="H128" s="12">
        <v>7.0000000000000007E-2</v>
      </c>
      <c r="I128" s="11">
        <v>0.02</v>
      </c>
      <c r="J128" s="12">
        <v>0</v>
      </c>
      <c r="K128" s="10">
        <v>11.31</v>
      </c>
      <c r="L128" s="12">
        <v>9.07</v>
      </c>
      <c r="M128" s="12">
        <v>0.92</v>
      </c>
    </row>
    <row r="129" spans="1:13" ht="24">
      <c r="A129" s="163" t="s">
        <v>56</v>
      </c>
      <c r="B129" s="12" t="s">
        <v>57</v>
      </c>
      <c r="C129" s="102" t="s">
        <v>58</v>
      </c>
      <c r="D129" s="55">
        <v>1.4</v>
      </c>
      <c r="E129" s="55">
        <v>1.4</v>
      </c>
      <c r="F129" s="55">
        <v>11.2</v>
      </c>
      <c r="G129" s="55">
        <v>61</v>
      </c>
      <c r="H129" s="55">
        <v>0.01</v>
      </c>
      <c r="I129" s="55">
        <v>2.06</v>
      </c>
      <c r="J129" s="55">
        <v>0.26</v>
      </c>
      <c r="K129" s="55">
        <v>53.06</v>
      </c>
      <c r="L129" s="55">
        <v>6.09</v>
      </c>
      <c r="M129" s="55">
        <v>7.0000000000000007E-2</v>
      </c>
    </row>
    <row r="130" spans="1:13">
      <c r="A130" s="66"/>
      <c r="B130" s="34" t="s">
        <v>45</v>
      </c>
      <c r="C130" s="41">
        <v>50</v>
      </c>
      <c r="D130" s="40">
        <v>3.8</v>
      </c>
      <c r="E130" s="41">
        <v>0.4</v>
      </c>
      <c r="F130" s="40">
        <v>24.6</v>
      </c>
      <c r="G130" s="41">
        <v>117.55743</v>
      </c>
      <c r="H130" s="40">
        <v>0.06</v>
      </c>
      <c r="I130" s="41">
        <v>0.01</v>
      </c>
      <c r="J130" s="40">
        <v>0</v>
      </c>
      <c r="K130" s="41">
        <v>10</v>
      </c>
      <c r="L130" s="40">
        <v>7</v>
      </c>
      <c r="M130" s="42">
        <v>0.56999999999999995</v>
      </c>
    </row>
    <row r="131" spans="1:13">
      <c r="A131" s="65"/>
      <c r="B131" s="26" t="s">
        <v>157</v>
      </c>
      <c r="C131" s="26"/>
      <c r="D131" s="12">
        <f t="shared" ref="D131:M131" si="15">SUM(D126:D130)</f>
        <v>35.4</v>
      </c>
      <c r="E131" s="12">
        <f t="shared" si="15"/>
        <v>23.999999999999996</v>
      </c>
      <c r="F131" s="12">
        <f t="shared" si="15"/>
        <v>89.1</v>
      </c>
      <c r="G131" s="9">
        <f t="shared" si="15"/>
        <v>696.55742999999995</v>
      </c>
      <c r="H131" s="12">
        <f t="shared" si="15"/>
        <v>0.21000000000000002</v>
      </c>
      <c r="I131" s="11">
        <f t="shared" si="15"/>
        <v>2.2799999999999998</v>
      </c>
      <c r="J131" s="12">
        <f t="shared" si="15"/>
        <v>0.55000000000000004</v>
      </c>
      <c r="K131" s="10">
        <f t="shared" si="15"/>
        <v>209.02</v>
      </c>
      <c r="L131" s="12">
        <f t="shared" si="15"/>
        <v>555.72</v>
      </c>
      <c r="M131" s="12">
        <f t="shared" si="15"/>
        <v>3.11</v>
      </c>
    </row>
    <row r="132" spans="1:13">
      <c r="A132" s="21"/>
      <c r="B132" s="26" t="s">
        <v>31</v>
      </c>
      <c r="C132" s="16"/>
      <c r="D132" s="9"/>
      <c r="E132" s="16"/>
      <c r="F132" s="9"/>
      <c r="G132" s="9"/>
      <c r="H132" s="9"/>
      <c r="I132" s="11"/>
      <c r="J132" s="16"/>
      <c r="K132" s="9"/>
      <c r="L132" s="16"/>
      <c r="M132" s="10"/>
    </row>
    <row r="133" spans="1:13">
      <c r="A133" s="91" t="s">
        <v>130</v>
      </c>
      <c r="B133" s="92" t="s">
        <v>131</v>
      </c>
      <c r="C133" s="93">
        <v>80</v>
      </c>
      <c r="D133" s="94">
        <v>0.7</v>
      </c>
      <c r="E133" s="94">
        <v>4</v>
      </c>
      <c r="F133" s="95">
        <v>5.9</v>
      </c>
      <c r="G133" s="94">
        <v>62</v>
      </c>
      <c r="H133" s="94">
        <v>0.01</v>
      </c>
      <c r="I133" s="94">
        <v>0.02</v>
      </c>
      <c r="J133" s="94">
        <v>3.16</v>
      </c>
      <c r="K133" s="94">
        <v>18.32</v>
      </c>
      <c r="L133" s="94">
        <v>10.14</v>
      </c>
      <c r="M133" s="95">
        <v>1.04</v>
      </c>
    </row>
    <row r="134" spans="1:13">
      <c r="A134" s="6" t="s">
        <v>132</v>
      </c>
      <c r="B134" s="6" t="s">
        <v>133</v>
      </c>
      <c r="C134" s="62">
        <v>250</v>
      </c>
      <c r="D134" s="27">
        <v>6.7</v>
      </c>
      <c r="E134" s="27">
        <v>4.2</v>
      </c>
      <c r="F134" s="27">
        <v>19.5</v>
      </c>
      <c r="G134" s="27">
        <v>144</v>
      </c>
      <c r="H134" s="27">
        <v>0.24</v>
      </c>
      <c r="I134" s="27">
        <v>0.11</v>
      </c>
      <c r="J134" s="70">
        <v>7.1</v>
      </c>
      <c r="K134" s="27">
        <v>31.42</v>
      </c>
      <c r="L134" s="27">
        <v>38.11</v>
      </c>
      <c r="M134" s="70">
        <v>1.9</v>
      </c>
    </row>
    <row r="135" spans="1:13">
      <c r="A135" s="15">
        <v>2009</v>
      </c>
      <c r="B135" s="96" t="s">
        <v>66</v>
      </c>
      <c r="C135" s="16"/>
      <c r="D135" s="15"/>
      <c r="E135" s="15"/>
      <c r="F135" s="15"/>
      <c r="G135" s="16"/>
      <c r="H135" s="15"/>
      <c r="I135" s="28"/>
      <c r="J135" s="16"/>
      <c r="K135" s="16"/>
      <c r="L135" s="16"/>
      <c r="M135" s="15"/>
    </row>
    <row r="136" spans="1:13">
      <c r="A136" s="14" t="s">
        <v>134</v>
      </c>
      <c r="B136" s="15" t="s">
        <v>135</v>
      </c>
      <c r="C136" s="16" t="s">
        <v>69</v>
      </c>
      <c r="D136" s="15">
        <v>16</v>
      </c>
      <c r="E136" s="15">
        <v>12.7</v>
      </c>
      <c r="F136" s="15">
        <v>3.2</v>
      </c>
      <c r="G136" s="16">
        <v>191</v>
      </c>
      <c r="H136" s="15">
        <v>0.03</v>
      </c>
      <c r="I136" s="28">
        <v>7.0000000000000007E-2</v>
      </c>
      <c r="J136" s="16">
        <v>0.06</v>
      </c>
      <c r="K136" s="16">
        <v>10.18</v>
      </c>
      <c r="L136" s="16">
        <v>19.16</v>
      </c>
      <c r="M136" s="15">
        <v>2.11</v>
      </c>
    </row>
    <row r="137" spans="1:13">
      <c r="A137" s="12" t="s">
        <v>136</v>
      </c>
      <c r="B137" s="81" t="s">
        <v>137</v>
      </c>
      <c r="C137" s="9" t="s">
        <v>55</v>
      </c>
      <c r="D137" s="12">
        <v>10.4</v>
      </c>
      <c r="E137" s="12">
        <v>6.8</v>
      </c>
      <c r="F137" s="12">
        <v>45.4</v>
      </c>
      <c r="G137" s="12">
        <v>288</v>
      </c>
      <c r="H137" s="12">
        <v>0.31</v>
      </c>
      <c r="I137" s="68">
        <v>0.16</v>
      </c>
      <c r="J137" s="12">
        <v>0</v>
      </c>
      <c r="K137" s="12">
        <v>16.88</v>
      </c>
      <c r="L137" s="9">
        <v>159.54</v>
      </c>
      <c r="M137" s="12">
        <v>5.47</v>
      </c>
    </row>
    <row r="138" spans="1:13">
      <c r="A138" s="43" t="s">
        <v>42</v>
      </c>
      <c r="B138" s="44" t="s">
        <v>43</v>
      </c>
      <c r="C138" s="45">
        <v>200</v>
      </c>
      <c r="D138" s="44">
        <v>0</v>
      </c>
      <c r="E138" s="45">
        <v>0</v>
      </c>
      <c r="F138" s="44">
        <v>20</v>
      </c>
      <c r="G138" s="45">
        <v>76</v>
      </c>
      <c r="H138" s="44">
        <v>0</v>
      </c>
      <c r="I138" s="45">
        <v>0</v>
      </c>
      <c r="J138" s="44">
        <v>0</v>
      </c>
      <c r="K138" s="45">
        <v>0.48</v>
      </c>
      <c r="L138" s="44">
        <v>0</v>
      </c>
      <c r="M138" s="46">
        <v>0.06</v>
      </c>
    </row>
    <row r="139" spans="1:13">
      <c r="A139" s="25"/>
      <c r="B139" s="37" t="s">
        <v>44</v>
      </c>
      <c r="C139" s="36"/>
      <c r="D139" s="37"/>
      <c r="E139" s="36"/>
      <c r="F139" s="37"/>
      <c r="G139" s="36"/>
      <c r="H139" s="37"/>
      <c r="I139" s="36"/>
      <c r="J139" s="37"/>
      <c r="K139" s="36"/>
      <c r="L139" s="37"/>
      <c r="M139" s="38"/>
    </row>
    <row r="140" spans="1:13">
      <c r="A140" s="35"/>
      <c r="B140" s="34" t="s">
        <v>45</v>
      </c>
      <c r="C140" s="36">
        <v>50</v>
      </c>
      <c r="D140" s="37">
        <v>3.8</v>
      </c>
      <c r="E140" s="36">
        <v>0.4</v>
      </c>
      <c r="F140" s="37">
        <v>24.6</v>
      </c>
      <c r="G140" s="36">
        <v>117.55743</v>
      </c>
      <c r="H140" s="37">
        <v>0.06</v>
      </c>
      <c r="I140" s="36">
        <v>0.01</v>
      </c>
      <c r="J140" s="37">
        <v>0</v>
      </c>
      <c r="K140" s="36">
        <v>10</v>
      </c>
      <c r="L140" s="37">
        <v>7</v>
      </c>
      <c r="M140" s="38">
        <v>0.56999999999999995</v>
      </c>
    </row>
    <row r="141" spans="1:13">
      <c r="A141" s="75"/>
      <c r="B141" s="40" t="s">
        <v>46</v>
      </c>
      <c r="C141" s="45">
        <v>40</v>
      </c>
      <c r="D141" s="44">
        <v>2.64</v>
      </c>
      <c r="E141" s="45">
        <v>0.48</v>
      </c>
      <c r="F141" s="44">
        <v>13.704000000000001</v>
      </c>
      <c r="G141" s="44">
        <v>66.16</v>
      </c>
      <c r="H141" s="44">
        <v>0.08</v>
      </c>
      <c r="I141" s="45">
        <v>0.03</v>
      </c>
      <c r="J141" s="44">
        <v>0</v>
      </c>
      <c r="K141" s="45">
        <v>14</v>
      </c>
      <c r="L141" s="44">
        <v>18.8</v>
      </c>
      <c r="M141" s="46">
        <v>1.6</v>
      </c>
    </row>
    <row r="142" spans="1:13">
      <c r="A142" s="39"/>
      <c r="B142" s="48" t="s">
        <v>47</v>
      </c>
      <c r="C142" s="48"/>
      <c r="D142" s="40">
        <f t="shared" ref="D142:M142" si="16">SUM(D133:D141)</f>
        <v>40.239999999999995</v>
      </c>
      <c r="E142" s="41">
        <f t="shared" si="16"/>
        <v>28.58</v>
      </c>
      <c r="F142" s="40">
        <f t="shared" si="16"/>
        <v>132.304</v>
      </c>
      <c r="G142" s="41">
        <f t="shared" si="16"/>
        <v>944.71742999999992</v>
      </c>
      <c r="H142" s="40">
        <f t="shared" si="16"/>
        <v>0.73000000000000009</v>
      </c>
      <c r="I142" s="41">
        <f t="shared" si="16"/>
        <v>0.4</v>
      </c>
      <c r="J142" s="40">
        <f t="shared" si="16"/>
        <v>10.32</v>
      </c>
      <c r="K142" s="41">
        <f t="shared" si="16"/>
        <v>101.28</v>
      </c>
      <c r="L142" s="40">
        <f t="shared" si="16"/>
        <v>252.75</v>
      </c>
      <c r="M142" s="42">
        <f t="shared" si="16"/>
        <v>12.75</v>
      </c>
    </row>
    <row r="143" spans="1:13">
      <c r="A143" s="147"/>
      <c r="B143" s="48" t="s">
        <v>60</v>
      </c>
      <c r="C143" s="153"/>
      <c r="D143" s="37">
        <f t="shared" ref="D143:M143" si="17">D131+D142</f>
        <v>75.639999999999986</v>
      </c>
      <c r="E143" s="36">
        <f t="shared" si="17"/>
        <v>52.58</v>
      </c>
      <c r="F143" s="37">
        <f t="shared" si="17"/>
        <v>221.404</v>
      </c>
      <c r="G143" s="36">
        <f t="shared" si="17"/>
        <v>1641.27486</v>
      </c>
      <c r="H143" s="37">
        <f t="shared" si="17"/>
        <v>0.94000000000000017</v>
      </c>
      <c r="I143" s="40">
        <f t="shared" si="17"/>
        <v>2.6799999999999997</v>
      </c>
      <c r="J143" s="42">
        <f t="shared" si="17"/>
        <v>10.870000000000001</v>
      </c>
      <c r="K143" s="36">
        <f t="shared" si="17"/>
        <v>310.3</v>
      </c>
      <c r="L143" s="37">
        <f t="shared" si="17"/>
        <v>808.47</v>
      </c>
      <c r="M143" s="38">
        <f t="shared" si="17"/>
        <v>15.86</v>
      </c>
    </row>
    <row r="144" spans="1:13">
      <c r="A144" s="21"/>
      <c r="B144" s="152" t="s">
        <v>193</v>
      </c>
      <c r="C144" s="155"/>
      <c r="D144" s="155"/>
      <c r="E144" s="155"/>
      <c r="F144" s="155"/>
      <c r="G144" s="155"/>
      <c r="H144" s="155"/>
      <c r="I144" s="155"/>
      <c r="J144" s="155"/>
      <c r="K144" s="155"/>
      <c r="L144" s="155"/>
      <c r="M144" s="158"/>
    </row>
    <row r="145" spans="1:13">
      <c r="A145" s="6" t="s">
        <v>11</v>
      </c>
      <c r="B145" s="63" t="s">
        <v>12</v>
      </c>
      <c r="C145" s="7" t="s">
        <v>13</v>
      </c>
      <c r="D145" s="8"/>
      <c r="E145" s="9" t="s">
        <v>14</v>
      </c>
      <c r="F145" s="10"/>
      <c r="G145" s="7" t="s">
        <v>15</v>
      </c>
      <c r="H145" s="5" t="s">
        <v>16</v>
      </c>
      <c r="I145" s="9"/>
      <c r="J145" s="11"/>
      <c r="K145" s="12"/>
      <c r="L145" s="8" t="s">
        <v>17</v>
      </c>
      <c r="M145" s="13"/>
    </row>
    <row r="146" spans="1:13">
      <c r="A146" s="159"/>
      <c r="B146" s="64" t="s">
        <v>18</v>
      </c>
      <c r="C146" s="16" t="s">
        <v>19</v>
      </c>
      <c r="D146" s="15" t="s">
        <v>20</v>
      </c>
      <c r="E146" s="16" t="s">
        <v>21</v>
      </c>
      <c r="F146" s="15" t="s">
        <v>22</v>
      </c>
      <c r="G146" s="15" t="s">
        <v>23</v>
      </c>
      <c r="H146" s="12" t="s">
        <v>24</v>
      </c>
      <c r="I146" s="17" t="s">
        <v>25</v>
      </c>
      <c r="J146" s="6" t="s">
        <v>26</v>
      </c>
      <c r="K146" s="12" t="s">
        <v>27</v>
      </c>
      <c r="L146" s="18" t="s">
        <v>28</v>
      </c>
      <c r="M146" s="156" t="s">
        <v>29</v>
      </c>
    </row>
    <row r="147" spans="1:13">
      <c r="A147" s="8">
        <v>1</v>
      </c>
      <c r="B147" s="12">
        <v>2</v>
      </c>
      <c r="C147" s="9">
        <v>3</v>
      </c>
      <c r="D147" s="12">
        <v>4</v>
      </c>
      <c r="E147" s="9">
        <v>5</v>
      </c>
      <c r="F147" s="12">
        <v>6</v>
      </c>
      <c r="G147" s="9">
        <v>7</v>
      </c>
      <c r="H147" s="12">
        <v>8</v>
      </c>
      <c r="I147" s="20">
        <v>9</v>
      </c>
      <c r="J147" s="12">
        <v>10</v>
      </c>
      <c r="K147" s="12">
        <v>11</v>
      </c>
      <c r="L147" s="9">
        <v>12</v>
      </c>
      <c r="M147" s="12">
        <v>13</v>
      </c>
    </row>
    <row r="148" spans="1:13">
      <c r="A148" s="21"/>
      <c r="B148" s="26" t="s">
        <v>187</v>
      </c>
      <c r="C148" s="9"/>
      <c r="D148" s="9"/>
      <c r="E148" s="9"/>
      <c r="F148" s="9"/>
      <c r="G148" s="9"/>
      <c r="H148" s="9"/>
      <c r="I148" s="11"/>
      <c r="J148" s="9"/>
      <c r="K148" s="9"/>
      <c r="L148" s="9"/>
      <c r="M148" s="10"/>
    </row>
    <row r="149" spans="1:13">
      <c r="A149" s="66"/>
      <c r="B149" s="49" t="s">
        <v>148</v>
      </c>
      <c r="C149" s="85">
        <v>90</v>
      </c>
      <c r="D149" s="49">
        <v>9.1</v>
      </c>
      <c r="E149" s="49">
        <v>4</v>
      </c>
      <c r="F149" s="49">
        <v>44.7</v>
      </c>
      <c r="G149" s="6">
        <v>210.1</v>
      </c>
      <c r="H149" s="49">
        <v>0.4</v>
      </c>
      <c r="I149" s="17">
        <v>0.02</v>
      </c>
      <c r="J149" s="49">
        <v>0.01</v>
      </c>
      <c r="K149" s="50">
        <v>34.4</v>
      </c>
      <c r="L149" s="49">
        <v>1.2</v>
      </c>
      <c r="M149" s="49">
        <v>0.3</v>
      </c>
    </row>
    <row r="150" spans="1:13">
      <c r="A150" s="114" t="s">
        <v>149</v>
      </c>
      <c r="B150" s="115" t="s">
        <v>150</v>
      </c>
      <c r="C150" s="99" t="s">
        <v>55</v>
      </c>
      <c r="D150" s="100">
        <v>4.5</v>
      </c>
      <c r="E150" s="100">
        <v>7.2</v>
      </c>
      <c r="F150" s="100">
        <v>27.6</v>
      </c>
      <c r="G150" s="116">
        <v>194</v>
      </c>
      <c r="H150" s="100">
        <v>0.05</v>
      </c>
      <c r="I150" s="100">
        <v>0.14000000000000001</v>
      </c>
      <c r="J150" s="101">
        <v>0.48</v>
      </c>
      <c r="K150" s="100">
        <v>111.24</v>
      </c>
      <c r="L150" s="100">
        <v>25.29</v>
      </c>
      <c r="M150" s="101">
        <v>0.39</v>
      </c>
    </row>
    <row r="151" spans="1:13">
      <c r="A151" s="75"/>
      <c r="B151" s="59" t="s">
        <v>151</v>
      </c>
      <c r="C151" s="75"/>
      <c r="D151" s="75"/>
      <c r="E151" s="75"/>
      <c r="F151" s="75"/>
      <c r="G151" s="75"/>
      <c r="H151" s="75"/>
      <c r="I151" s="75"/>
      <c r="J151" s="75"/>
      <c r="K151" s="77"/>
      <c r="L151" s="75"/>
      <c r="M151" s="78"/>
    </row>
    <row r="152" spans="1:13">
      <c r="A152" s="12" t="s">
        <v>115</v>
      </c>
      <c r="B152" s="56" t="s">
        <v>116</v>
      </c>
      <c r="C152" s="57">
        <v>200</v>
      </c>
      <c r="D152" s="57">
        <v>0.1</v>
      </c>
      <c r="E152" s="57">
        <v>0</v>
      </c>
      <c r="F152" s="57">
        <v>9.3000000000000007</v>
      </c>
      <c r="G152" s="11">
        <v>37</v>
      </c>
      <c r="H152" s="56">
        <v>0</v>
      </c>
      <c r="I152" s="11">
        <v>0</v>
      </c>
      <c r="J152" s="56">
        <v>1.1200000000000001</v>
      </c>
      <c r="K152" s="56">
        <v>2.73</v>
      </c>
      <c r="L152" s="57">
        <v>0.73</v>
      </c>
      <c r="M152" s="56">
        <v>0.06</v>
      </c>
    </row>
    <row r="153" spans="1:13">
      <c r="A153" s="66"/>
      <c r="B153" s="34" t="s">
        <v>45</v>
      </c>
      <c r="C153" s="33">
        <v>50</v>
      </c>
      <c r="D153" s="31">
        <v>3.8</v>
      </c>
      <c r="E153" s="33">
        <v>0.4</v>
      </c>
      <c r="F153" s="31">
        <v>24.6</v>
      </c>
      <c r="G153" s="33">
        <v>117.55743</v>
      </c>
      <c r="H153" s="31">
        <v>0.06</v>
      </c>
      <c r="I153" s="33">
        <v>0.01</v>
      </c>
      <c r="J153" s="31">
        <v>0</v>
      </c>
      <c r="K153" s="33">
        <v>10</v>
      </c>
      <c r="L153" s="31">
        <v>7</v>
      </c>
      <c r="M153" s="34">
        <v>0.56999999999999995</v>
      </c>
    </row>
    <row r="154" spans="1:13">
      <c r="A154" s="53"/>
      <c r="B154" s="26" t="s">
        <v>157</v>
      </c>
      <c r="C154" s="26"/>
      <c r="D154" s="12">
        <f t="shared" ref="D154:M154" si="18">SUM(D149:D153)</f>
        <v>17.5</v>
      </c>
      <c r="E154" s="12">
        <f>E149+E150+E152+E153</f>
        <v>11.6</v>
      </c>
      <c r="F154" s="12">
        <f t="shared" si="18"/>
        <v>106.20000000000002</v>
      </c>
      <c r="G154" s="9">
        <f t="shared" si="18"/>
        <v>558.65742999999998</v>
      </c>
      <c r="H154" s="12">
        <f t="shared" si="18"/>
        <v>0.51</v>
      </c>
      <c r="I154" s="11">
        <f t="shared" si="18"/>
        <v>0.17</v>
      </c>
      <c r="J154" s="12">
        <f t="shared" si="18"/>
        <v>1.61</v>
      </c>
      <c r="K154" s="10">
        <f t="shared" si="18"/>
        <v>158.36999999999998</v>
      </c>
      <c r="L154" s="12">
        <f t="shared" si="18"/>
        <v>34.22</v>
      </c>
      <c r="M154" s="12">
        <f t="shared" si="18"/>
        <v>1.3199999999999998</v>
      </c>
    </row>
    <row r="155" spans="1:13">
      <c r="A155" s="21"/>
      <c r="B155" s="26" t="s">
        <v>31</v>
      </c>
      <c r="C155" s="16"/>
      <c r="D155" s="9"/>
      <c r="E155" s="16"/>
      <c r="F155" s="9"/>
      <c r="G155" s="9"/>
      <c r="H155" s="9"/>
      <c r="I155" s="11"/>
      <c r="J155" s="16"/>
      <c r="K155" s="9"/>
      <c r="L155" s="16"/>
      <c r="M155" s="10"/>
    </row>
    <row r="156" spans="1:13">
      <c r="A156" s="6" t="s">
        <v>102</v>
      </c>
      <c r="B156" s="81" t="s">
        <v>103</v>
      </c>
      <c r="C156" s="9">
        <v>80</v>
      </c>
      <c r="D156" s="12">
        <v>0.8</v>
      </c>
      <c r="E156" s="9">
        <v>3.6</v>
      </c>
      <c r="F156" s="12">
        <v>11.6</v>
      </c>
      <c r="G156" s="9">
        <v>80</v>
      </c>
      <c r="H156" s="12">
        <v>0.03</v>
      </c>
      <c r="I156" s="11">
        <v>0.04</v>
      </c>
      <c r="J156" s="12">
        <v>1.38</v>
      </c>
      <c r="K156" s="9">
        <v>16.559999999999999</v>
      </c>
      <c r="L156" s="12">
        <v>22.75</v>
      </c>
      <c r="M156" s="12">
        <v>0.44</v>
      </c>
    </row>
    <row r="157" spans="1:13">
      <c r="A157" s="100" t="s">
        <v>142</v>
      </c>
      <c r="B157" s="103" t="s">
        <v>143</v>
      </c>
      <c r="C157" s="99">
        <v>250</v>
      </c>
      <c r="D157" s="100">
        <v>6.98</v>
      </c>
      <c r="E157" s="99">
        <v>7.65</v>
      </c>
      <c r="F157" s="100">
        <v>24.66</v>
      </c>
      <c r="G157" s="99">
        <v>195.1</v>
      </c>
      <c r="H157" s="100">
        <v>0.05</v>
      </c>
      <c r="I157" s="104">
        <v>0.09</v>
      </c>
      <c r="J157" s="101">
        <v>0.52</v>
      </c>
      <c r="K157" s="100">
        <v>108.4</v>
      </c>
      <c r="L157" s="99">
        <v>14.4</v>
      </c>
      <c r="M157" s="100">
        <v>0.32</v>
      </c>
    </row>
    <row r="158" spans="1:13">
      <c r="A158" s="66"/>
      <c r="B158" s="105" t="s">
        <v>144</v>
      </c>
      <c r="C158" s="106"/>
      <c r="D158" s="105"/>
      <c r="E158" s="106"/>
      <c r="F158" s="105"/>
      <c r="G158" s="106"/>
      <c r="H158" s="105"/>
      <c r="I158" s="107"/>
      <c r="J158" s="108"/>
      <c r="K158" s="105"/>
      <c r="L158" s="106"/>
      <c r="M158" s="105"/>
    </row>
    <row r="159" spans="1:13">
      <c r="A159" s="55" t="s">
        <v>145</v>
      </c>
      <c r="B159" s="109" t="s">
        <v>146</v>
      </c>
      <c r="C159" s="54" t="s">
        <v>147</v>
      </c>
      <c r="D159" s="55">
        <v>17.100000000000001</v>
      </c>
      <c r="E159" s="55">
        <v>21.4</v>
      </c>
      <c r="F159" s="55">
        <v>28.4</v>
      </c>
      <c r="G159" s="54">
        <v>377</v>
      </c>
      <c r="H159" s="55">
        <v>0.05</v>
      </c>
      <c r="I159" s="94">
        <v>0.08</v>
      </c>
      <c r="J159" s="110">
        <v>0.55000000000000004</v>
      </c>
      <c r="K159" s="55">
        <v>18.39</v>
      </c>
      <c r="L159" s="54">
        <v>33.9</v>
      </c>
      <c r="M159" s="55">
        <v>1.54</v>
      </c>
    </row>
    <row r="160" spans="1:13">
      <c r="A160" s="55" t="s">
        <v>73</v>
      </c>
      <c r="B160" s="111" t="s">
        <v>74</v>
      </c>
      <c r="C160" s="99">
        <v>200</v>
      </c>
      <c r="D160" s="100">
        <v>0.2</v>
      </c>
      <c r="E160" s="99">
        <v>0.1</v>
      </c>
      <c r="F160" s="100">
        <v>17.2</v>
      </c>
      <c r="G160" s="99">
        <v>68</v>
      </c>
      <c r="H160" s="100">
        <v>0.01</v>
      </c>
      <c r="I160" s="112">
        <v>0.01</v>
      </c>
      <c r="J160" s="113">
        <v>1.6</v>
      </c>
      <c r="K160" s="100">
        <v>6.03</v>
      </c>
      <c r="L160" s="99">
        <v>3.13</v>
      </c>
      <c r="M160" s="100">
        <v>0.8</v>
      </c>
    </row>
    <row r="161" spans="1:13">
      <c r="A161" s="21"/>
      <c r="B161" s="34" t="s">
        <v>45</v>
      </c>
      <c r="C161" s="41">
        <v>50</v>
      </c>
      <c r="D161" s="40">
        <v>3.8</v>
      </c>
      <c r="E161" s="41">
        <v>0.4</v>
      </c>
      <c r="F161" s="40">
        <v>24.6</v>
      </c>
      <c r="G161" s="41">
        <v>117.55743</v>
      </c>
      <c r="H161" s="40">
        <v>0.06</v>
      </c>
      <c r="I161" s="41">
        <v>0.01</v>
      </c>
      <c r="J161" s="40">
        <v>0</v>
      </c>
      <c r="K161" s="41">
        <v>10</v>
      </c>
      <c r="L161" s="40">
        <v>7</v>
      </c>
      <c r="M161" s="42">
        <v>0.56999999999999995</v>
      </c>
    </row>
    <row r="162" spans="1:13">
      <c r="A162" s="86"/>
      <c r="B162" s="40" t="s">
        <v>46</v>
      </c>
      <c r="C162" s="45">
        <v>40</v>
      </c>
      <c r="D162" s="44">
        <v>2.64</v>
      </c>
      <c r="E162" s="45">
        <v>0.48</v>
      </c>
      <c r="F162" s="44">
        <v>13.704000000000001</v>
      </c>
      <c r="G162" s="44">
        <v>66.16</v>
      </c>
      <c r="H162" s="44">
        <v>0.08</v>
      </c>
      <c r="I162" s="45">
        <v>0.03</v>
      </c>
      <c r="J162" s="44">
        <v>0</v>
      </c>
      <c r="K162" s="45">
        <v>14</v>
      </c>
      <c r="L162" s="44">
        <v>18.8</v>
      </c>
      <c r="M162" s="46">
        <v>1.6</v>
      </c>
    </row>
    <row r="163" spans="1:13">
      <c r="A163" s="39"/>
      <c r="B163" s="48" t="s">
        <v>47</v>
      </c>
      <c r="C163" s="48"/>
      <c r="D163" s="40">
        <f t="shared" ref="D163:M163" si="19">SUM(D156:D162)</f>
        <v>31.520000000000003</v>
      </c>
      <c r="E163" s="41">
        <f t="shared" si="19"/>
        <v>33.629999999999995</v>
      </c>
      <c r="F163" s="40">
        <f t="shared" si="19"/>
        <v>120.16400000000002</v>
      </c>
      <c r="G163" s="41">
        <f t="shared" si="19"/>
        <v>903.81742999999994</v>
      </c>
      <c r="H163" s="40">
        <f t="shared" si="19"/>
        <v>0.28000000000000003</v>
      </c>
      <c r="I163" s="41">
        <f t="shared" si="19"/>
        <v>0.26</v>
      </c>
      <c r="J163" s="40">
        <f t="shared" si="19"/>
        <v>4.0500000000000007</v>
      </c>
      <c r="K163" s="41">
        <f t="shared" si="19"/>
        <v>173.38000000000002</v>
      </c>
      <c r="L163" s="40">
        <f t="shared" si="19"/>
        <v>99.97999999999999</v>
      </c>
      <c r="M163" s="42">
        <f t="shared" si="19"/>
        <v>5.27</v>
      </c>
    </row>
    <row r="164" spans="1:13">
      <c r="A164" s="21"/>
      <c r="B164" s="153" t="s">
        <v>60</v>
      </c>
      <c r="C164" s="153"/>
      <c r="D164" s="37">
        <f t="shared" ref="D164:M164" si="20">D154+D163</f>
        <v>49.02</v>
      </c>
      <c r="E164" s="36">
        <f t="shared" si="20"/>
        <v>45.23</v>
      </c>
      <c r="F164" s="37">
        <f t="shared" si="20"/>
        <v>226.36400000000003</v>
      </c>
      <c r="G164" s="36">
        <f t="shared" si="20"/>
        <v>1462.4748599999998</v>
      </c>
      <c r="H164" s="37">
        <f t="shared" si="20"/>
        <v>0.79</v>
      </c>
      <c r="I164" s="40">
        <f t="shared" si="20"/>
        <v>0.43000000000000005</v>
      </c>
      <c r="J164" s="42">
        <f t="shared" si="20"/>
        <v>5.660000000000001</v>
      </c>
      <c r="K164" s="36">
        <f t="shared" si="20"/>
        <v>331.75</v>
      </c>
      <c r="L164" s="37">
        <f t="shared" si="20"/>
        <v>134.19999999999999</v>
      </c>
      <c r="M164" s="38">
        <f t="shared" si="20"/>
        <v>6.59</v>
      </c>
    </row>
    <row r="165" spans="1:13">
      <c r="A165" s="21"/>
      <c r="B165" s="155" t="s">
        <v>194</v>
      </c>
      <c r="M165" s="78"/>
    </row>
    <row r="166" spans="1:13">
      <c r="A166" s="5" t="s">
        <v>11</v>
      </c>
      <c r="B166" s="6" t="s">
        <v>12</v>
      </c>
      <c r="C166" s="7" t="s">
        <v>13</v>
      </c>
      <c r="D166" s="8"/>
      <c r="E166" s="9" t="s">
        <v>14</v>
      </c>
      <c r="F166" s="10"/>
      <c r="G166" s="7" t="s">
        <v>15</v>
      </c>
      <c r="H166" s="5" t="s">
        <v>16</v>
      </c>
      <c r="I166" s="9"/>
      <c r="J166" s="11"/>
      <c r="K166" s="12"/>
      <c r="L166" s="8" t="s">
        <v>17</v>
      </c>
      <c r="M166" s="13"/>
    </row>
    <row r="167" spans="1:13">
      <c r="A167" s="66"/>
      <c r="B167" s="15" t="s">
        <v>18</v>
      </c>
      <c r="C167" s="16" t="s">
        <v>19</v>
      </c>
      <c r="D167" s="15" t="s">
        <v>20</v>
      </c>
      <c r="E167" s="16" t="s">
        <v>21</v>
      </c>
      <c r="F167" s="15" t="s">
        <v>22</v>
      </c>
      <c r="G167" s="15" t="s">
        <v>23</v>
      </c>
      <c r="H167" s="12" t="s">
        <v>24</v>
      </c>
      <c r="I167" s="17" t="s">
        <v>25</v>
      </c>
      <c r="J167" s="6" t="s">
        <v>26</v>
      </c>
      <c r="K167" s="12" t="s">
        <v>27</v>
      </c>
      <c r="L167" s="18" t="s">
        <v>28</v>
      </c>
      <c r="M167" s="19" t="s">
        <v>29</v>
      </c>
    </row>
    <row r="168" spans="1:13">
      <c r="A168" s="8">
        <v>1</v>
      </c>
      <c r="B168" s="12">
        <v>2</v>
      </c>
      <c r="C168" s="9">
        <v>3</v>
      </c>
      <c r="D168" s="12">
        <v>4</v>
      </c>
      <c r="E168" s="9">
        <v>5</v>
      </c>
      <c r="F168" s="12">
        <v>6</v>
      </c>
      <c r="G168" s="9">
        <v>7</v>
      </c>
      <c r="H168" s="12">
        <v>8</v>
      </c>
      <c r="I168" s="20">
        <v>9</v>
      </c>
      <c r="J168" s="12">
        <v>10</v>
      </c>
      <c r="K168" s="12">
        <v>11</v>
      </c>
      <c r="L168" s="9">
        <v>12</v>
      </c>
      <c r="M168" s="12">
        <v>13</v>
      </c>
    </row>
    <row r="169" spans="1:13">
      <c r="A169" s="21"/>
      <c r="B169" s="26" t="s">
        <v>187</v>
      </c>
      <c r="C169" s="9"/>
      <c r="D169" s="9"/>
      <c r="E169" s="9"/>
      <c r="F169" s="9"/>
      <c r="G169" s="9"/>
      <c r="H169" s="9"/>
      <c r="I169" s="11"/>
      <c r="J169" s="9"/>
      <c r="K169" s="9"/>
      <c r="L169" s="9"/>
      <c r="M169" s="10"/>
    </row>
    <row r="170" spans="1:13">
      <c r="A170" s="86"/>
      <c r="B170" s="12" t="s">
        <v>156</v>
      </c>
      <c r="C170" s="9">
        <v>50</v>
      </c>
      <c r="D170" s="12">
        <v>0.3</v>
      </c>
      <c r="E170" s="12">
        <v>0.1</v>
      </c>
      <c r="F170" s="12">
        <v>2.1</v>
      </c>
      <c r="G170" s="12">
        <v>9.9499999999999993</v>
      </c>
      <c r="H170" s="12">
        <v>0.03</v>
      </c>
      <c r="I170" s="11">
        <v>0.02</v>
      </c>
      <c r="J170" s="12">
        <v>12.5</v>
      </c>
      <c r="K170" s="10">
        <v>7</v>
      </c>
      <c r="L170" s="12">
        <v>10</v>
      </c>
      <c r="M170" s="49">
        <v>0.45</v>
      </c>
    </row>
    <row r="171" spans="1:13">
      <c r="A171" s="12" t="s">
        <v>50</v>
      </c>
      <c r="B171" s="51" t="s">
        <v>51</v>
      </c>
      <c r="C171" s="16" t="s">
        <v>52</v>
      </c>
      <c r="D171" s="52">
        <v>15</v>
      </c>
      <c r="E171" s="12">
        <v>21.4</v>
      </c>
      <c r="F171" s="10">
        <v>15.5</v>
      </c>
      <c r="G171" s="9">
        <v>316</v>
      </c>
      <c r="H171" s="12">
        <v>7.0000000000000007E-2</v>
      </c>
      <c r="I171" s="28">
        <v>0.11</v>
      </c>
      <c r="J171" s="15">
        <v>0.39</v>
      </c>
      <c r="K171" s="12">
        <v>22</v>
      </c>
      <c r="L171" s="9">
        <v>22.69</v>
      </c>
      <c r="M171" s="12">
        <v>1.79</v>
      </c>
    </row>
    <row r="172" spans="1:13">
      <c r="A172" s="6" t="s">
        <v>96</v>
      </c>
      <c r="B172" s="82" t="s">
        <v>97</v>
      </c>
      <c r="C172" s="7">
        <v>180</v>
      </c>
      <c r="D172" s="6">
        <v>3.7</v>
      </c>
      <c r="E172" s="7">
        <v>5.9</v>
      </c>
      <c r="F172" s="6">
        <v>24</v>
      </c>
      <c r="G172" s="7">
        <v>166</v>
      </c>
      <c r="H172" s="6">
        <v>0.14000000000000001</v>
      </c>
      <c r="I172" s="56">
        <v>0.12</v>
      </c>
      <c r="J172" s="10">
        <v>12.45</v>
      </c>
      <c r="K172" s="6">
        <v>42.72</v>
      </c>
      <c r="L172" s="7">
        <v>34.08</v>
      </c>
      <c r="M172" s="6">
        <v>1.24</v>
      </c>
    </row>
    <row r="173" spans="1:13">
      <c r="A173" s="12" t="s">
        <v>98</v>
      </c>
      <c r="B173" s="160" t="s">
        <v>99</v>
      </c>
      <c r="C173" s="63">
        <v>200</v>
      </c>
      <c r="D173" s="6">
        <v>3.3</v>
      </c>
      <c r="E173" s="7">
        <v>3.1</v>
      </c>
      <c r="F173" s="6">
        <v>13.6</v>
      </c>
      <c r="G173" s="7">
        <v>94</v>
      </c>
      <c r="H173" s="6">
        <v>0.03</v>
      </c>
      <c r="I173" s="59">
        <v>0.13</v>
      </c>
      <c r="J173" s="50">
        <v>0.52</v>
      </c>
      <c r="K173" s="6">
        <v>110.37</v>
      </c>
      <c r="L173" s="7">
        <v>26.97</v>
      </c>
      <c r="M173" s="6">
        <v>0.88</v>
      </c>
    </row>
    <row r="174" spans="1:13">
      <c r="A174" s="66"/>
      <c r="B174" s="34" t="s">
        <v>45</v>
      </c>
      <c r="C174" s="41">
        <v>50</v>
      </c>
      <c r="D174" s="40">
        <v>3.8</v>
      </c>
      <c r="E174" s="41">
        <v>0.4</v>
      </c>
      <c r="F174" s="40">
        <v>24.6</v>
      </c>
      <c r="G174" s="41">
        <v>117.55743</v>
      </c>
      <c r="H174" s="40">
        <v>0.06</v>
      </c>
      <c r="I174" s="41">
        <v>0.01</v>
      </c>
      <c r="J174" s="40">
        <v>0</v>
      </c>
      <c r="K174" s="41">
        <v>10</v>
      </c>
      <c r="L174" s="40">
        <v>7</v>
      </c>
      <c r="M174" s="42">
        <v>0.56999999999999995</v>
      </c>
    </row>
    <row r="175" spans="1:13">
      <c r="A175" s="53"/>
      <c r="B175" s="26" t="s">
        <v>157</v>
      </c>
      <c r="C175" s="26"/>
      <c r="D175" s="12">
        <f t="shared" ref="D175:M175" si="21">SUM(D170:D174)</f>
        <v>26.1</v>
      </c>
      <c r="E175" s="12">
        <f t="shared" si="21"/>
        <v>30.9</v>
      </c>
      <c r="F175" s="12">
        <f t="shared" si="21"/>
        <v>79.800000000000011</v>
      </c>
      <c r="G175" s="9">
        <f t="shared" si="21"/>
        <v>703.50743</v>
      </c>
      <c r="H175" s="12">
        <f t="shared" si="21"/>
        <v>0.33</v>
      </c>
      <c r="I175" s="11">
        <f t="shared" si="21"/>
        <v>0.39</v>
      </c>
      <c r="J175" s="12">
        <f t="shared" si="21"/>
        <v>25.86</v>
      </c>
      <c r="K175" s="10">
        <f t="shared" si="21"/>
        <v>192.09</v>
      </c>
      <c r="L175" s="12">
        <f t="shared" si="21"/>
        <v>100.74</v>
      </c>
      <c r="M175" s="12">
        <f t="shared" si="21"/>
        <v>4.9300000000000006</v>
      </c>
    </row>
    <row r="176" spans="1:13">
      <c r="A176" s="21"/>
      <c r="B176" s="26" t="s">
        <v>31</v>
      </c>
      <c r="C176" s="16"/>
      <c r="D176" s="9"/>
      <c r="E176" s="16"/>
      <c r="F176" s="9"/>
      <c r="G176" s="9"/>
      <c r="H176" s="9"/>
      <c r="I176" s="11"/>
      <c r="J176" s="16"/>
      <c r="K176" s="9"/>
      <c r="L176" s="16"/>
      <c r="M176" s="10"/>
    </row>
    <row r="177" spans="1:13">
      <c r="A177" s="67" t="s">
        <v>84</v>
      </c>
      <c r="B177" s="68" t="s">
        <v>85</v>
      </c>
      <c r="C177" s="27">
        <v>80</v>
      </c>
      <c r="D177" s="27">
        <v>1.3</v>
      </c>
      <c r="E177" s="27">
        <v>3.6</v>
      </c>
      <c r="F177" s="27">
        <v>8.9</v>
      </c>
      <c r="G177" s="27">
        <v>72</v>
      </c>
      <c r="H177" s="27">
        <v>0.02</v>
      </c>
      <c r="I177" s="56">
        <v>0.03</v>
      </c>
      <c r="J177" s="27">
        <v>11.1</v>
      </c>
      <c r="K177" s="69">
        <v>30.82</v>
      </c>
      <c r="L177" s="70">
        <v>15.74</v>
      </c>
      <c r="M177" s="27">
        <v>0.77</v>
      </c>
    </row>
    <row r="178" spans="1:13">
      <c r="A178" s="6" t="s">
        <v>120</v>
      </c>
      <c r="B178" s="58" t="s">
        <v>121</v>
      </c>
      <c r="C178" s="7">
        <v>250</v>
      </c>
      <c r="D178" s="6">
        <v>2.6</v>
      </c>
      <c r="E178" s="6">
        <v>4.3</v>
      </c>
      <c r="F178" s="6">
        <v>11.6</v>
      </c>
      <c r="G178" s="7">
        <v>96</v>
      </c>
      <c r="H178" s="6">
        <v>0.02</v>
      </c>
      <c r="I178" s="59">
        <v>0.03</v>
      </c>
      <c r="J178" s="7">
        <v>0.6</v>
      </c>
      <c r="K178" s="7">
        <v>11.61</v>
      </c>
      <c r="L178" s="7">
        <v>7.18</v>
      </c>
      <c r="M178" s="6">
        <v>0.41</v>
      </c>
    </row>
    <row r="179" spans="1:13">
      <c r="A179" s="14"/>
      <c r="B179" s="15" t="s">
        <v>66</v>
      </c>
      <c r="C179" s="16"/>
      <c r="D179" s="15"/>
      <c r="E179" s="15"/>
      <c r="F179" s="15"/>
      <c r="G179" s="16"/>
      <c r="H179" s="15"/>
      <c r="I179" s="28"/>
      <c r="J179" s="16"/>
      <c r="K179" s="16"/>
      <c r="L179" s="16"/>
      <c r="M179" s="15"/>
    </row>
    <row r="180" spans="1:13">
      <c r="A180" s="55" t="s">
        <v>153</v>
      </c>
      <c r="B180" s="118" t="s">
        <v>154</v>
      </c>
      <c r="C180" s="54" t="s">
        <v>155</v>
      </c>
      <c r="D180" s="55">
        <v>14.3</v>
      </c>
      <c r="E180" s="55">
        <v>17.3</v>
      </c>
      <c r="F180" s="55">
        <v>14</v>
      </c>
      <c r="G180" s="54">
        <v>269</v>
      </c>
      <c r="H180" s="94">
        <v>0.09</v>
      </c>
      <c r="I180" s="110">
        <v>0.13</v>
      </c>
      <c r="J180" s="55">
        <v>10.52</v>
      </c>
      <c r="K180" s="119">
        <v>34.6</v>
      </c>
      <c r="L180" s="54">
        <v>41.35</v>
      </c>
      <c r="M180" s="55">
        <v>2.54</v>
      </c>
    </row>
    <row r="181" spans="1:13">
      <c r="A181" s="55" t="s">
        <v>73</v>
      </c>
      <c r="B181" s="109" t="s">
        <v>74</v>
      </c>
      <c r="C181" s="54">
        <v>200</v>
      </c>
      <c r="D181" s="55">
        <v>0.2</v>
      </c>
      <c r="E181" s="54">
        <v>0.1</v>
      </c>
      <c r="F181" s="55">
        <v>17.2</v>
      </c>
      <c r="G181" s="54">
        <v>68</v>
      </c>
      <c r="H181" s="55">
        <v>0.01</v>
      </c>
      <c r="I181" s="119">
        <v>0.01</v>
      </c>
      <c r="J181" s="55">
        <v>1.6</v>
      </c>
      <c r="K181" s="55">
        <v>6.03</v>
      </c>
      <c r="L181" s="54">
        <v>3.13</v>
      </c>
      <c r="M181" s="55">
        <v>0.8</v>
      </c>
    </row>
    <row r="182" spans="1:13">
      <c r="A182" s="21"/>
      <c r="B182" s="34" t="s">
        <v>45</v>
      </c>
      <c r="C182" s="41">
        <v>50</v>
      </c>
      <c r="D182" s="40">
        <v>3.8</v>
      </c>
      <c r="E182" s="41">
        <v>0.4</v>
      </c>
      <c r="F182" s="40">
        <v>24.6</v>
      </c>
      <c r="G182" s="41">
        <v>117.55743</v>
      </c>
      <c r="H182" s="40">
        <v>0.06</v>
      </c>
      <c r="I182" s="41">
        <v>0.01</v>
      </c>
      <c r="J182" s="40">
        <v>0</v>
      </c>
      <c r="K182" s="41">
        <v>10</v>
      </c>
      <c r="L182" s="40">
        <v>7</v>
      </c>
      <c r="M182" s="42">
        <v>0.56999999999999995</v>
      </c>
    </row>
    <row r="183" spans="1:13">
      <c r="A183" s="75"/>
      <c r="B183" s="40" t="s">
        <v>46</v>
      </c>
      <c r="C183" s="45">
        <v>40</v>
      </c>
      <c r="D183" s="44">
        <v>2.64</v>
      </c>
      <c r="E183" s="45">
        <v>0.48</v>
      </c>
      <c r="F183" s="44">
        <v>13.704000000000001</v>
      </c>
      <c r="G183" s="44">
        <v>66.16</v>
      </c>
      <c r="H183" s="44">
        <v>0.08</v>
      </c>
      <c r="I183" s="45">
        <v>0.03</v>
      </c>
      <c r="J183" s="44">
        <v>0</v>
      </c>
      <c r="K183" s="45">
        <v>14</v>
      </c>
      <c r="L183" s="44">
        <v>18.8</v>
      </c>
      <c r="M183" s="46">
        <v>1.6</v>
      </c>
    </row>
    <row r="184" spans="1:13">
      <c r="A184" s="39"/>
      <c r="B184" s="48" t="s">
        <v>47</v>
      </c>
      <c r="C184" s="48"/>
      <c r="D184" s="40">
        <f t="shared" ref="D184:M184" si="22">SUM(D177:D183)</f>
        <v>24.840000000000003</v>
      </c>
      <c r="E184" s="41">
        <f t="shared" si="22"/>
        <v>26.180000000000003</v>
      </c>
      <c r="F184" s="40">
        <f t="shared" si="22"/>
        <v>90.004000000000019</v>
      </c>
      <c r="G184" s="41">
        <f t="shared" si="22"/>
        <v>688.71742999999992</v>
      </c>
      <c r="H184" s="40">
        <f t="shared" si="22"/>
        <v>0.28000000000000003</v>
      </c>
      <c r="I184" s="41">
        <f t="shared" si="22"/>
        <v>0.24000000000000002</v>
      </c>
      <c r="J184" s="40">
        <f t="shared" si="22"/>
        <v>23.82</v>
      </c>
      <c r="K184" s="41">
        <f t="shared" si="22"/>
        <v>107.06</v>
      </c>
      <c r="L184" s="40">
        <f t="shared" si="22"/>
        <v>93.2</v>
      </c>
      <c r="M184" s="42">
        <f t="shared" si="22"/>
        <v>6.6899999999999995</v>
      </c>
    </row>
    <row r="185" spans="1:13">
      <c r="A185" s="35"/>
      <c r="B185" s="153" t="s">
        <v>60</v>
      </c>
      <c r="C185" s="153"/>
      <c r="D185" s="37">
        <f t="shared" ref="D185:M185" si="23">D175+D184</f>
        <v>50.940000000000005</v>
      </c>
      <c r="E185" s="36">
        <f t="shared" si="23"/>
        <v>57.08</v>
      </c>
      <c r="F185" s="37">
        <f t="shared" si="23"/>
        <v>169.80400000000003</v>
      </c>
      <c r="G185" s="36">
        <f t="shared" si="23"/>
        <v>1392.2248599999998</v>
      </c>
      <c r="H185" s="37">
        <f t="shared" si="23"/>
        <v>0.6100000000000001</v>
      </c>
      <c r="I185" s="40">
        <f t="shared" si="23"/>
        <v>0.63</v>
      </c>
      <c r="J185" s="42">
        <f t="shared" si="23"/>
        <v>49.68</v>
      </c>
      <c r="K185" s="36">
        <f t="shared" si="23"/>
        <v>299.14999999999998</v>
      </c>
      <c r="L185" s="37">
        <f t="shared" si="23"/>
        <v>193.94</v>
      </c>
      <c r="M185" s="38">
        <f t="shared" si="23"/>
        <v>11.620000000000001</v>
      </c>
    </row>
    <row r="186" spans="1:13">
      <c r="A186" s="21"/>
      <c r="B186" s="154" t="s">
        <v>195</v>
      </c>
      <c r="M186" s="78"/>
    </row>
    <row r="187" spans="1:13">
      <c r="A187" s="6" t="s">
        <v>11</v>
      </c>
      <c r="B187" s="49" t="s">
        <v>12</v>
      </c>
      <c r="C187" s="7" t="s">
        <v>13</v>
      </c>
      <c r="D187" s="8"/>
      <c r="E187" s="9" t="s">
        <v>14</v>
      </c>
      <c r="F187" s="10"/>
      <c r="G187" s="7" t="s">
        <v>15</v>
      </c>
      <c r="H187" s="5" t="s">
        <v>16</v>
      </c>
      <c r="I187" s="9"/>
      <c r="J187" s="11"/>
      <c r="K187" s="12"/>
      <c r="L187" s="8" t="s">
        <v>17</v>
      </c>
      <c r="M187" s="13"/>
    </row>
    <row r="188" spans="1:13">
      <c r="A188" s="66"/>
      <c r="B188" s="15" t="s">
        <v>18</v>
      </c>
      <c r="C188" s="16" t="s">
        <v>19</v>
      </c>
      <c r="D188" s="15" t="s">
        <v>20</v>
      </c>
      <c r="E188" s="16" t="s">
        <v>21</v>
      </c>
      <c r="F188" s="15" t="s">
        <v>22</v>
      </c>
      <c r="G188" s="15" t="s">
        <v>23</v>
      </c>
      <c r="H188" s="12" t="s">
        <v>24</v>
      </c>
      <c r="I188" s="17" t="s">
        <v>25</v>
      </c>
      <c r="J188" s="6" t="s">
        <v>26</v>
      </c>
      <c r="K188" s="12" t="s">
        <v>27</v>
      </c>
      <c r="L188" s="18" t="s">
        <v>28</v>
      </c>
      <c r="M188" s="19" t="s">
        <v>29</v>
      </c>
    </row>
    <row r="189" spans="1:13">
      <c r="A189" s="8">
        <v>1</v>
      </c>
      <c r="B189" s="12">
        <v>2</v>
      </c>
      <c r="C189" s="9">
        <v>3</v>
      </c>
      <c r="D189" s="12">
        <v>4</v>
      </c>
      <c r="E189" s="9">
        <v>5</v>
      </c>
      <c r="F189" s="12">
        <v>6</v>
      </c>
      <c r="G189" s="9">
        <v>7</v>
      </c>
      <c r="H189" s="12">
        <v>8</v>
      </c>
      <c r="I189" s="20">
        <v>9</v>
      </c>
      <c r="J189" s="12">
        <v>10</v>
      </c>
      <c r="K189" s="12">
        <v>11</v>
      </c>
      <c r="L189" s="9">
        <v>12</v>
      </c>
      <c r="M189" s="12">
        <v>13</v>
      </c>
    </row>
    <row r="190" spans="1:13">
      <c r="A190" s="21"/>
      <c r="B190" s="26" t="s">
        <v>187</v>
      </c>
      <c r="C190" s="9"/>
      <c r="D190" s="9"/>
      <c r="E190" s="9"/>
      <c r="F190" s="9"/>
      <c r="G190" s="9"/>
      <c r="H190" s="9"/>
      <c r="I190" s="11"/>
      <c r="J190" s="9"/>
      <c r="K190" s="9"/>
      <c r="L190" s="9"/>
      <c r="M190" s="10"/>
    </row>
    <row r="191" spans="1:13">
      <c r="A191" s="66"/>
      <c r="B191" s="12" t="s">
        <v>49</v>
      </c>
      <c r="C191" s="10">
        <v>10</v>
      </c>
      <c r="D191" s="49">
        <v>3</v>
      </c>
      <c r="E191" s="49">
        <v>3</v>
      </c>
      <c r="F191" s="49">
        <v>0</v>
      </c>
      <c r="G191" s="49">
        <v>36</v>
      </c>
      <c r="H191" s="49">
        <v>0</v>
      </c>
      <c r="I191" s="20">
        <v>7.0000000000000007E-2</v>
      </c>
      <c r="J191" s="12">
        <v>0</v>
      </c>
      <c r="K191" s="50">
        <v>100</v>
      </c>
      <c r="L191" s="49">
        <v>505</v>
      </c>
      <c r="M191" s="49">
        <v>7.0000000000000007E-2</v>
      </c>
    </row>
    <row r="192" spans="1:13">
      <c r="A192" s="128" t="s">
        <v>164</v>
      </c>
      <c r="B192" s="92" t="s">
        <v>165</v>
      </c>
      <c r="C192" s="54" t="s">
        <v>166</v>
      </c>
      <c r="D192" s="55">
        <v>11.7</v>
      </c>
      <c r="E192" s="55">
        <v>18.100000000000001</v>
      </c>
      <c r="F192" s="110">
        <v>2.1</v>
      </c>
      <c r="G192" s="119">
        <v>218</v>
      </c>
      <c r="H192" s="55">
        <v>0.05</v>
      </c>
      <c r="I192" s="55">
        <v>0.36</v>
      </c>
      <c r="J192" s="55">
        <v>0.17</v>
      </c>
      <c r="K192" s="55">
        <v>80.02</v>
      </c>
      <c r="L192" s="55">
        <v>13.44</v>
      </c>
      <c r="M192" s="55">
        <v>2</v>
      </c>
    </row>
    <row r="193" spans="1:13">
      <c r="A193" s="12" t="s">
        <v>115</v>
      </c>
      <c r="B193" s="56" t="s">
        <v>116</v>
      </c>
      <c r="C193" s="70">
        <v>200</v>
      </c>
      <c r="D193" s="70">
        <v>0.1</v>
      </c>
      <c r="E193" s="70">
        <v>0</v>
      </c>
      <c r="F193" s="70">
        <v>9.3000000000000007</v>
      </c>
      <c r="G193" s="129">
        <v>37</v>
      </c>
      <c r="H193" s="59">
        <v>0</v>
      </c>
      <c r="I193" s="28">
        <v>0</v>
      </c>
      <c r="J193" s="59">
        <v>1.1200000000000001</v>
      </c>
      <c r="K193" s="129">
        <v>2.73</v>
      </c>
      <c r="L193" s="59">
        <v>0.73</v>
      </c>
      <c r="M193" s="27">
        <v>0.06</v>
      </c>
    </row>
    <row r="194" spans="1:13">
      <c r="A194" s="21"/>
      <c r="B194" s="34" t="s">
        <v>45</v>
      </c>
      <c r="C194" s="41">
        <v>50</v>
      </c>
      <c r="D194" s="40">
        <v>3.8</v>
      </c>
      <c r="E194" s="41">
        <v>0.4</v>
      </c>
      <c r="F194" s="40">
        <v>24.6</v>
      </c>
      <c r="G194" s="41">
        <v>117.55743</v>
      </c>
      <c r="H194" s="40">
        <v>0.06</v>
      </c>
      <c r="I194" s="41">
        <v>0.01</v>
      </c>
      <c r="J194" s="40">
        <v>0</v>
      </c>
      <c r="K194" s="41">
        <v>10</v>
      </c>
      <c r="L194" s="40">
        <v>7</v>
      </c>
      <c r="M194" s="42">
        <v>0.56999999999999995</v>
      </c>
    </row>
    <row r="195" spans="1:13">
      <c r="A195" s="21"/>
      <c r="B195" s="31" t="s">
        <v>167</v>
      </c>
      <c r="C195" s="33">
        <v>150</v>
      </c>
      <c r="D195" s="31">
        <v>0.6</v>
      </c>
      <c r="E195" s="33">
        <v>0.6</v>
      </c>
      <c r="F195" s="31">
        <v>14.7</v>
      </c>
      <c r="G195" s="33">
        <v>71</v>
      </c>
      <c r="H195" s="31">
        <v>0.05</v>
      </c>
      <c r="I195" s="33">
        <v>0.03</v>
      </c>
      <c r="J195" s="31">
        <v>15</v>
      </c>
      <c r="K195" s="33">
        <v>24</v>
      </c>
      <c r="L195" s="31">
        <v>13.5</v>
      </c>
      <c r="M195" s="34">
        <v>3.3</v>
      </c>
    </row>
    <row r="196" spans="1:13">
      <c r="A196" s="21"/>
      <c r="B196" s="26" t="s">
        <v>157</v>
      </c>
      <c r="C196" s="130"/>
      <c r="D196" s="12">
        <f>D191+D192+D193+D194+D195</f>
        <v>19.2</v>
      </c>
      <c r="E196" s="12">
        <f>E191+E192+E193+E194+E195</f>
        <v>22.1</v>
      </c>
      <c r="F196" s="12">
        <f>F191+F192+F193+F194+F195</f>
        <v>50.7</v>
      </c>
      <c r="G196" s="9">
        <f>G191+G192+G193+G194+G195</f>
        <v>479.55743000000001</v>
      </c>
      <c r="H196" s="12">
        <f t="shared" ref="H196:M196" si="24">SUM(H191:H195)</f>
        <v>0.16</v>
      </c>
      <c r="I196" s="11">
        <f t="shared" si="24"/>
        <v>0.47</v>
      </c>
      <c r="J196" s="12">
        <f t="shared" si="24"/>
        <v>16.29</v>
      </c>
      <c r="K196" s="10">
        <f t="shared" si="24"/>
        <v>216.74999999999997</v>
      </c>
      <c r="L196" s="12">
        <f t="shared" si="24"/>
        <v>539.67000000000007</v>
      </c>
      <c r="M196" s="12">
        <f t="shared" si="24"/>
        <v>6</v>
      </c>
    </row>
    <row r="197" spans="1:13">
      <c r="A197" s="53"/>
      <c r="B197" s="26" t="s">
        <v>31</v>
      </c>
      <c r="C197" s="16"/>
      <c r="D197" s="9"/>
      <c r="E197" s="16"/>
      <c r="F197" s="9"/>
      <c r="G197" s="9"/>
      <c r="H197" s="9"/>
      <c r="I197" s="11"/>
      <c r="J197" s="16"/>
      <c r="K197" s="9"/>
      <c r="L197" s="16"/>
      <c r="M197" s="10"/>
    </row>
    <row r="198" spans="1:13">
      <c r="A198" s="5" t="s">
        <v>32</v>
      </c>
      <c r="B198" s="6" t="s">
        <v>33</v>
      </c>
      <c r="C198" s="5">
        <v>80</v>
      </c>
      <c r="D198" s="6">
        <v>1.7</v>
      </c>
      <c r="E198" s="6">
        <v>3.6</v>
      </c>
      <c r="F198" s="6">
        <v>8.1999999999999993</v>
      </c>
      <c r="G198" s="6">
        <v>71.599999999999994</v>
      </c>
      <c r="H198" s="6">
        <v>0.02</v>
      </c>
      <c r="I198" s="27">
        <v>0.04</v>
      </c>
      <c r="J198" s="5">
        <v>17.32</v>
      </c>
      <c r="K198" s="6">
        <v>47.06</v>
      </c>
      <c r="L198" s="7">
        <v>16.43</v>
      </c>
      <c r="M198" s="6">
        <v>0.6</v>
      </c>
    </row>
    <row r="199" spans="1:13">
      <c r="A199" s="14"/>
      <c r="B199" s="15" t="s">
        <v>34</v>
      </c>
      <c r="C199" s="17"/>
      <c r="D199" s="28"/>
      <c r="E199" s="28"/>
      <c r="F199" s="28"/>
      <c r="G199" s="28"/>
      <c r="H199" s="28"/>
      <c r="I199" s="28"/>
      <c r="J199" s="29"/>
      <c r="K199" s="28"/>
      <c r="L199" s="30"/>
      <c r="M199" s="30"/>
    </row>
    <row r="200" spans="1:13">
      <c r="A200" s="6" t="s">
        <v>159</v>
      </c>
      <c r="B200" s="122" t="s">
        <v>160</v>
      </c>
      <c r="C200" s="7" t="s">
        <v>37</v>
      </c>
      <c r="D200" s="6">
        <v>2.1</v>
      </c>
      <c r="E200" s="7">
        <v>5.2</v>
      </c>
      <c r="F200" s="6">
        <v>15.4</v>
      </c>
      <c r="G200" s="7">
        <v>119</v>
      </c>
      <c r="H200" s="6">
        <v>0.08</v>
      </c>
      <c r="I200" s="27">
        <v>0.05</v>
      </c>
      <c r="J200" s="7">
        <v>6.7</v>
      </c>
      <c r="K200" s="6">
        <v>15.05</v>
      </c>
      <c r="L200" s="7">
        <v>22.5</v>
      </c>
      <c r="M200" s="6">
        <v>0.84</v>
      </c>
    </row>
    <row r="201" spans="1:13">
      <c r="A201" s="75"/>
      <c r="B201" s="64" t="s">
        <v>88</v>
      </c>
      <c r="C201" s="16"/>
      <c r="D201" s="15"/>
      <c r="E201" s="16"/>
      <c r="F201" s="15"/>
      <c r="G201" s="16"/>
      <c r="H201" s="15"/>
      <c r="I201" s="28"/>
      <c r="J201" s="16"/>
      <c r="K201" s="15"/>
      <c r="L201" s="16"/>
      <c r="M201" s="15"/>
    </row>
    <row r="202" spans="1:13" ht="23.25">
      <c r="A202" s="123" t="s">
        <v>106</v>
      </c>
      <c r="B202" s="124" t="s">
        <v>107</v>
      </c>
      <c r="C202" s="125" t="s">
        <v>161</v>
      </c>
      <c r="D202" s="125">
        <v>25.4</v>
      </c>
      <c r="E202" s="126">
        <v>25.8</v>
      </c>
      <c r="F202" s="125">
        <v>23</v>
      </c>
      <c r="G202" s="126">
        <v>429</v>
      </c>
      <c r="H202" s="124">
        <v>0.19</v>
      </c>
      <c r="I202" s="124">
        <v>0.23</v>
      </c>
      <c r="J202" s="125">
        <v>10.65</v>
      </c>
      <c r="K202" s="125">
        <v>29.97</v>
      </c>
      <c r="L202" s="125">
        <v>61.07</v>
      </c>
      <c r="M202" s="127">
        <v>4.6500000000000004</v>
      </c>
    </row>
    <row r="203" spans="1:13">
      <c r="A203" s="12" t="s">
        <v>162</v>
      </c>
      <c r="B203" s="96" t="s">
        <v>163</v>
      </c>
      <c r="C203" s="9">
        <v>200</v>
      </c>
      <c r="D203" s="12">
        <v>1.3</v>
      </c>
      <c r="E203" s="12">
        <v>0.1</v>
      </c>
      <c r="F203" s="12">
        <v>32.4</v>
      </c>
      <c r="G203" s="9">
        <v>130</v>
      </c>
      <c r="H203" s="12">
        <v>0.02</v>
      </c>
      <c r="I203" s="28">
        <v>0.05</v>
      </c>
      <c r="J203" s="9">
        <v>0.4</v>
      </c>
      <c r="K203" s="12">
        <v>39.4</v>
      </c>
      <c r="L203" s="9">
        <v>24.94</v>
      </c>
      <c r="M203" s="12">
        <v>0.84</v>
      </c>
    </row>
    <row r="204" spans="1:13">
      <c r="A204" s="86"/>
      <c r="B204" s="34" t="s">
        <v>45</v>
      </c>
      <c r="C204" s="38">
        <v>50</v>
      </c>
      <c r="D204" s="37">
        <v>3.8</v>
      </c>
      <c r="E204" s="36">
        <v>0.4</v>
      </c>
      <c r="F204" s="37">
        <v>24.6</v>
      </c>
      <c r="G204" s="36">
        <v>117.55743</v>
      </c>
      <c r="H204" s="37">
        <v>0.06</v>
      </c>
      <c r="I204" s="36">
        <v>0.01</v>
      </c>
      <c r="J204" s="37">
        <v>0</v>
      </c>
      <c r="K204" s="36">
        <v>10</v>
      </c>
      <c r="L204" s="37">
        <v>7</v>
      </c>
      <c r="M204" s="38">
        <v>0.56999999999999995</v>
      </c>
    </row>
    <row r="205" spans="1:13">
      <c r="A205" s="66"/>
      <c r="B205" s="40" t="s">
        <v>46</v>
      </c>
      <c r="C205" s="45">
        <v>40</v>
      </c>
      <c r="D205" s="44">
        <v>2.64</v>
      </c>
      <c r="E205" s="45">
        <v>0.48</v>
      </c>
      <c r="F205" s="44">
        <v>13.704000000000001</v>
      </c>
      <c r="G205" s="44">
        <v>66.16</v>
      </c>
      <c r="H205" s="44">
        <v>0.08</v>
      </c>
      <c r="I205" s="45">
        <v>0.03</v>
      </c>
      <c r="J205" s="44">
        <v>0</v>
      </c>
      <c r="K205" s="45">
        <v>14</v>
      </c>
      <c r="L205" s="44">
        <v>18.8</v>
      </c>
      <c r="M205" s="46">
        <v>1.6</v>
      </c>
    </row>
    <row r="206" spans="1:13">
      <c r="A206" s="21"/>
      <c r="B206" s="48" t="s">
        <v>47</v>
      </c>
      <c r="C206" s="48"/>
      <c r="D206" s="40">
        <f t="shared" ref="D206:J206" si="25">D198+D200+D202+D203+D204+D205</f>
        <v>36.94</v>
      </c>
      <c r="E206" s="41">
        <f t="shared" si="25"/>
        <v>35.58</v>
      </c>
      <c r="F206" s="40">
        <f t="shared" si="25"/>
        <v>117.304</v>
      </c>
      <c r="G206" s="41">
        <f t="shared" si="25"/>
        <v>933.31742999999994</v>
      </c>
      <c r="H206" s="40">
        <f t="shared" si="25"/>
        <v>0.45000000000000007</v>
      </c>
      <c r="I206" s="41">
        <f t="shared" si="25"/>
        <v>0.41000000000000003</v>
      </c>
      <c r="J206" s="40">
        <f t="shared" si="25"/>
        <v>35.07</v>
      </c>
      <c r="K206" s="41">
        <f>SUM(K191:K205)</f>
        <v>588.9799999999999</v>
      </c>
      <c r="L206" s="40">
        <f>SUM(L191:L205)</f>
        <v>1230.0800000000002</v>
      </c>
      <c r="M206" s="42">
        <f>M198+M200+M202+M203+M204+M205</f>
        <v>9.1</v>
      </c>
    </row>
    <row r="207" spans="1:13">
      <c r="A207" s="25"/>
      <c r="B207" s="48" t="s">
        <v>60</v>
      </c>
      <c r="C207" s="153"/>
      <c r="D207" s="37">
        <f t="shared" ref="D207:M207" si="26">D196+D206</f>
        <v>56.14</v>
      </c>
      <c r="E207" s="36">
        <f t="shared" si="26"/>
        <v>57.68</v>
      </c>
      <c r="F207" s="37">
        <f t="shared" si="26"/>
        <v>168.00400000000002</v>
      </c>
      <c r="G207" s="36">
        <f t="shared" si="26"/>
        <v>1412.8748599999999</v>
      </c>
      <c r="H207" s="37">
        <f t="shared" si="26"/>
        <v>0.6100000000000001</v>
      </c>
      <c r="I207" s="40">
        <f t="shared" si="26"/>
        <v>0.88</v>
      </c>
      <c r="J207" s="42">
        <f t="shared" si="26"/>
        <v>51.36</v>
      </c>
      <c r="K207" s="36">
        <f t="shared" si="26"/>
        <v>805.7299999999999</v>
      </c>
      <c r="L207" s="37">
        <f t="shared" si="26"/>
        <v>1769.7500000000002</v>
      </c>
      <c r="M207" s="42">
        <f t="shared" si="26"/>
        <v>15.1</v>
      </c>
    </row>
    <row r="208" spans="1:13">
      <c r="A208" s="39"/>
      <c r="B208" s="154" t="s">
        <v>196</v>
      </c>
      <c r="M208" s="78"/>
    </row>
    <row r="209" spans="1:13">
      <c r="A209" s="6" t="s">
        <v>11</v>
      </c>
      <c r="B209" s="63" t="s">
        <v>12</v>
      </c>
      <c r="C209" s="7" t="s">
        <v>13</v>
      </c>
      <c r="D209" s="8"/>
      <c r="E209" s="9" t="s">
        <v>14</v>
      </c>
      <c r="F209" s="10"/>
      <c r="G209" s="7" t="s">
        <v>15</v>
      </c>
      <c r="H209" s="5" t="s">
        <v>16</v>
      </c>
      <c r="I209" s="9"/>
      <c r="J209" s="11"/>
      <c r="K209" s="12"/>
      <c r="L209" s="8" t="s">
        <v>17</v>
      </c>
      <c r="M209" s="13"/>
    </row>
    <row r="210" spans="1:13">
      <c r="A210" s="77"/>
      <c r="B210" s="64" t="s">
        <v>18</v>
      </c>
      <c r="C210" s="16" t="s">
        <v>19</v>
      </c>
      <c r="D210" s="15" t="s">
        <v>20</v>
      </c>
      <c r="E210" s="16" t="s">
        <v>21</v>
      </c>
      <c r="F210" s="15" t="s">
        <v>22</v>
      </c>
      <c r="G210" s="15" t="s">
        <v>23</v>
      </c>
      <c r="H210" s="12" t="s">
        <v>24</v>
      </c>
      <c r="I210" s="17" t="s">
        <v>25</v>
      </c>
      <c r="J210" s="6" t="s">
        <v>26</v>
      </c>
      <c r="K210" s="12" t="s">
        <v>27</v>
      </c>
      <c r="L210" s="18" t="s">
        <v>28</v>
      </c>
      <c r="M210" s="156" t="s">
        <v>29</v>
      </c>
    </row>
    <row r="211" spans="1:13">
      <c r="A211" s="12">
        <v>1</v>
      </c>
      <c r="B211" s="10">
        <v>2</v>
      </c>
      <c r="C211" s="9">
        <v>3</v>
      </c>
      <c r="D211" s="12">
        <v>4</v>
      </c>
      <c r="E211" s="9">
        <v>5</v>
      </c>
      <c r="F211" s="12">
        <v>6</v>
      </c>
      <c r="G211" s="9">
        <v>7</v>
      </c>
      <c r="H211" s="12">
        <v>8</v>
      </c>
      <c r="I211" s="20">
        <v>9</v>
      </c>
      <c r="J211" s="12">
        <v>10</v>
      </c>
      <c r="K211" s="12">
        <v>11</v>
      </c>
      <c r="L211" s="9">
        <v>12</v>
      </c>
      <c r="M211" s="12">
        <v>13</v>
      </c>
    </row>
    <row r="212" spans="1:13">
      <c r="A212" s="66"/>
      <c r="B212" s="26" t="s">
        <v>187</v>
      </c>
      <c r="C212" s="9"/>
      <c r="D212" s="9"/>
      <c r="E212" s="9"/>
      <c r="F212" s="9"/>
      <c r="G212" s="9"/>
      <c r="H212" s="9"/>
      <c r="I212" s="11"/>
      <c r="J212" s="9"/>
      <c r="K212" s="9"/>
      <c r="L212" s="9"/>
      <c r="M212" s="12"/>
    </row>
    <row r="213" spans="1:13">
      <c r="A213" s="12" t="s">
        <v>177</v>
      </c>
      <c r="B213" s="10" t="s">
        <v>178</v>
      </c>
      <c r="C213" s="9" t="s">
        <v>55</v>
      </c>
      <c r="D213" s="12">
        <v>7.2</v>
      </c>
      <c r="E213" s="12">
        <v>7.2</v>
      </c>
      <c r="F213" s="12">
        <v>36.799999999999997</v>
      </c>
      <c r="G213" s="12">
        <v>242</v>
      </c>
      <c r="H213" s="10">
        <v>0.14000000000000001</v>
      </c>
      <c r="I213" s="57">
        <v>0.16</v>
      </c>
      <c r="J213" s="49">
        <v>0.44</v>
      </c>
      <c r="K213" s="12">
        <v>116.39</v>
      </c>
      <c r="L213" s="8">
        <v>36.4</v>
      </c>
      <c r="M213" s="12">
        <v>2.11</v>
      </c>
    </row>
    <row r="214" spans="1:13">
      <c r="A214" s="61" t="s">
        <v>179</v>
      </c>
      <c r="B214" s="132" t="s">
        <v>180</v>
      </c>
      <c r="C214" s="41">
        <v>100</v>
      </c>
      <c r="D214" s="42">
        <v>7.8</v>
      </c>
      <c r="E214" s="40">
        <v>5.8</v>
      </c>
      <c r="F214" s="40">
        <v>21</v>
      </c>
      <c r="G214" s="40">
        <v>291</v>
      </c>
      <c r="H214" s="40">
        <v>0.09</v>
      </c>
      <c r="I214" s="42">
        <v>0.04</v>
      </c>
      <c r="J214" s="40">
        <v>0.04</v>
      </c>
      <c r="K214" s="40">
        <v>23.69</v>
      </c>
      <c r="L214" s="41">
        <v>11.1</v>
      </c>
      <c r="M214" s="40">
        <v>0.84</v>
      </c>
    </row>
    <row r="215" spans="1:13">
      <c r="A215" s="12" t="s">
        <v>80</v>
      </c>
      <c r="B215" s="50" t="s">
        <v>81</v>
      </c>
      <c r="C215" s="85">
        <v>200</v>
      </c>
      <c r="D215" s="15">
        <v>0.1</v>
      </c>
      <c r="E215" s="15">
        <v>0</v>
      </c>
      <c r="F215" s="12">
        <v>9.1</v>
      </c>
      <c r="G215" s="12">
        <v>35</v>
      </c>
      <c r="H215" s="10">
        <v>0</v>
      </c>
      <c r="I215" s="56">
        <v>0</v>
      </c>
      <c r="J215" s="50">
        <v>0</v>
      </c>
      <c r="K215" s="15">
        <v>0.26</v>
      </c>
      <c r="L215" s="14">
        <v>0</v>
      </c>
      <c r="M215" s="49">
        <v>0.03</v>
      </c>
    </row>
    <row r="216" spans="1:13">
      <c r="A216" s="86"/>
      <c r="B216" s="34" t="s">
        <v>45</v>
      </c>
      <c r="C216" s="33">
        <v>50</v>
      </c>
      <c r="D216" s="31">
        <v>3.8</v>
      </c>
      <c r="E216" s="33">
        <v>0.4</v>
      </c>
      <c r="F216" s="31">
        <v>24.6</v>
      </c>
      <c r="G216" s="33">
        <v>117.55743</v>
      </c>
      <c r="H216" s="31">
        <v>0.06</v>
      </c>
      <c r="I216" s="33">
        <v>0.01</v>
      </c>
      <c r="J216" s="31">
        <v>0</v>
      </c>
      <c r="K216" s="33">
        <v>10</v>
      </c>
      <c r="L216" s="47">
        <v>7</v>
      </c>
      <c r="M216" s="31">
        <v>0.56999999999999995</v>
      </c>
    </row>
    <row r="217" spans="1:13">
      <c r="A217" s="66"/>
      <c r="B217" s="37" t="s">
        <v>82</v>
      </c>
      <c r="C217" s="33">
        <v>100</v>
      </c>
      <c r="D217" s="31">
        <v>2.5</v>
      </c>
      <c r="E217" s="33">
        <v>1.2</v>
      </c>
      <c r="F217" s="31">
        <v>7.6</v>
      </c>
      <c r="G217" s="33">
        <v>51.2</v>
      </c>
      <c r="H217" s="31">
        <v>0.03</v>
      </c>
      <c r="I217" s="33">
        <v>0.15</v>
      </c>
      <c r="J217" s="31">
        <v>0.6</v>
      </c>
      <c r="K217" s="33">
        <v>124</v>
      </c>
      <c r="L217" s="47">
        <v>0</v>
      </c>
      <c r="M217" s="31">
        <v>0.1</v>
      </c>
    </row>
    <row r="218" spans="1:13">
      <c r="A218" s="21"/>
      <c r="B218" s="26" t="s">
        <v>157</v>
      </c>
      <c r="C218" s="26"/>
      <c r="D218" s="12">
        <f t="shared" ref="D218:M218" si="27">SUM(D213:D217)</f>
        <v>21.4</v>
      </c>
      <c r="E218" s="12">
        <f t="shared" si="27"/>
        <v>14.6</v>
      </c>
      <c r="F218" s="12">
        <f t="shared" si="27"/>
        <v>99.1</v>
      </c>
      <c r="G218" s="9">
        <f t="shared" si="27"/>
        <v>736.75743</v>
      </c>
      <c r="H218" s="12">
        <f t="shared" si="27"/>
        <v>0.32000000000000006</v>
      </c>
      <c r="I218" s="11">
        <f t="shared" si="27"/>
        <v>0.36</v>
      </c>
      <c r="J218" s="12">
        <f t="shared" si="27"/>
        <v>1.08</v>
      </c>
      <c r="K218" s="10">
        <f t="shared" si="27"/>
        <v>274.34000000000003</v>
      </c>
      <c r="L218" s="8">
        <f t="shared" si="27"/>
        <v>54.5</v>
      </c>
      <c r="M218" s="12">
        <f t="shared" si="27"/>
        <v>3.6499999999999995</v>
      </c>
    </row>
    <row r="219" spans="1:13">
      <c r="A219" s="25"/>
      <c r="B219" s="26" t="s">
        <v>31</v>
      </c>
      <c r="C219" s="9"/>
      <c r="D219" s="9"/>
      <c r="E219" s="9"/>
      <c r="F219" s="9"/>
      <c r="G219" s="9"/>
      <c r="H219" s="9"/>
      <c r="I219" s="11"/>
      <c r="J219" s="9"/>
      <c r="K219" s="9"/>
      <c r="L219" s="9"/>
      <c r="M219" s="12"/>
    </row>
    <row r="220" spans="1:13">
      <c r="A220" s="12" t="s">
        <v>118</v>
      </c>
      <c r="B220" s="81" t="s">
        <v>119</v>
      </c>
      <c r="C220" s="9">
        <v>80</v>
      </c>
      <c r="D220" s="12">
        <v>1.1000000000000001</v>
      </c>
      <c r="E220" s="12">
        <v>6.6</v>
      </c>
      <c r="F220" s="12">
        <v>5.3</v>
      </c>
      <c r="G220" s="12">
        <v>84</v>
      </c>
      <c r="H220" s="12">
        <v>0.01</v>
      </c>
      <c r="I220" s="56">
        <v>0.02</v>
      </c>
      <c r="J220" s="10">
        <v>1.49</v>
      </c>
      <c r="K220" s="12">
        <v>27.69</v>
      </c>
      <c r="L220" s="9">
        <v>14.92</v>
      </c>
      <c r="M220" s="12">
        <v>0.96</v>
      </c>
    </row>
    <row r="221" spans="1:13">
      <c r="A221" s="14" t="s">
        <v>170</v>
      </c>
      <c r="B221" s="49" t="s">
        <v>171</v>
      </c>
      <c r="C221" s="17" t="s">
        <v>37</v>
      </c>
      <c r="D221" s="28">
        <v>1.7</v>
      </c>
      <c r="E221" s="28">
        <v>5.6</v>
      </c>
      <c r="F221" s="28">
        <v>8.4</v>
      </c>
      <c r="G221" s="28">
        <v>91</v>
      </c>
      <c r="H221" s="28">
        <v>0.05</v>
      </c>
      <c r="I221" s="28">
        <v>0.04</v>
      </c>
      <c r="J221" s="29">
        <v>12</v>
      </c>
      <c r="K221" s="28">
        <v>31.82</v>
      </c>
      <c r="L221" s="87">
        <v>19.09</v>
      </c>
      <c r="M221" s="28">
        <v>0.7</v>
      </c>
    </row>
    <row r="222" spans="1:13">
      <c r="A222" s="6" t="s">
        <v>172</v>
      </c>
      <c r="B222" s="83" t="s">
        <v>173</v>
      </c>
      <c r="C222" s="7">
        <v>150</v>
      </c>
      <c r="D222" s="6">
        <v>23.2</v>
      </c>
      <c r="E222" s="6">
        <v>11.6</v>
      </c>
      <c r="F222" s="6">
        <v>4.7</v>
      </c>
      <c r="G222" s="6">
        <v>216</v>
      </c>
      <c r="H222" s="27">
        <v>0.21</v>
      </c>
      <c r="I222" s="59">
        <v>0.17</v>
      </c>
      <c r="J222" s="27">
        <v>2.5299999999999998</v>
      </c>
      <c r="K222" s="6">
        <v>30.19</v>
      </c>
      <c r="L222" s="5">
        <v>41.66</v>
      </c>
      <c r="M222" s="6">
        <v>0.97</v>
      </c>
    </row>
    <row r="223" spans="1:13">
      <c r="A223" s="66"/>
      <c r="B223" s="15" t="s">
        <v>174</v>
      </c>
      <c r="C223" s="16"/>
      <c r="D223" s="28"/>
      <c r="E223" s="28"/>
      <c r="F223" s="28"/>
      <c r="G223" s="28"/>
      <c r="H223" s="28"/>
      <c r="I223" s="28"/>
      <c r="J223" s="17"/>
      <c r="K223" s="28"/>
      <c r="L223" s="87"/>
      <c r="M223" s="28"/>
    </row>
    <row r="224" spans="1:13">
      <c r="A224" s="6" t="s">
        <v>175</v>
      </c>
      <c r="B224" s="81" t="s">
        <v>176</v>
      </c>
      <c r="C224" s="7" t="s">
        <v>55</v>
      </c>
      <c r="D224" s="6">
        <v>4.3</v>
      </c>
      <c r="E224" s="7">
        <v>4.7</v>
      </c>
      <c r="F224" s="6">
        <v>44.1</v>
      </c>
      <c r="G224" s="7">
        <v>240</v>
      </c>
      <c r="H224" s="6">
        <v>0.04</v>
      </c>
      <c r="I224" s="56">
        <v>0.03</v>
      </c>
      <c r="J224" s="12">
        <v>0</v>
      </c>
      <c r="K224" s="6">
        <v>5.48</v>
      </c>
      <c r="L224" s="7">
        <v>29.94</v>
      </c>
      <c r="M224" s="6">
        <v>0.62</v>
      </c>
    </row>
    <row r="225" spans="1:13">
      <c r="A225" s="55" t="s">
        <v>73</v>
      </c>
      <c r="B225" s="111" t="s">
        <v>74</v>
      </c>
      <c r="C225" s="99">
        <v>200</v>
      </c>
      <c r="D225" s="100">
        <v>0.2</v>
      </c>
      <c r="E225" s="99">
        <v>0.1</v>
      </c>
      <c r="F225" s="100">
        <v>17.2</v>
      </c>
      <c r="G225" s="99">
        <v>68</v>
      </c>
      <c r="H225" s="100">
        <v>0.01</v>
      </c>
      <c r="I225" s="112">
        <v>0.01</v>
      </c>
      <c r="J225" s="113">
        <v>1.6</v>
      </c>
      <c r="K225" s="100">
        <v>6.03</v>
      </c>
      <c r="L225" s="99">
        <v>3.13</v>
      </c>
      <c r="M225" s="100">
        <v>0.8</v>
      </c>
    </row>
    <row r="226" spans="1:13">
      <c r="A226" s="86"/>
      <c r="B226" s="34" t="s">
        <v>45</v>
      </c>
      <c r="C226" s="41">
        <v>50</v>
      </c>
      <c r="D226" s="40">
        <v>3.8</v>
      </c>
      <c r="E226" s="41">
        <v>0.4</v>
      </c>
      <c r="F226" s="40">
        <v>24.6</v>
      </c>
      <c r="G226" s="41">
        <v>117.55743</v>
      </c>
      <c r="H226" s="40">
        <v>0.06</v>
      </c>
      <c r="I226" s="41">
        <v>0.01</v>
      </c>
      <c r="J226" s="40">
        <v>0</v>
      </c>
      <c r="K226" s="41">
        <v>10</v>
      </c>
      <c r="L226" s="39">
        <v>7</v>
      </c>
      <c r="M226" s="40">
        <v>0.56999999999999995</v>
      </c>
    </row>
    <row r="227" spans="1:13">
      <c r="A227" s="75"/>
      <c r="B227" s="40" t="s">
        <v>46</v>
      </c>
      <c r="C227" s="36">
        <v>40</v>
      </c>
      <c r="D227" s="37">
        <v>2.64</v>
      </c>
      <c r="E227" s="36">
        <v>0.48</v>
      </c>
      <c r="F227" s="37">
        <v>13.704000000000001</v>
      </c>
      <c r="G227" s="37">
        <v>66.16</v>
      </c>
      <c r="H227" s="37">
        <v>0.08</v>
      </c>
      <c r="I227" s="36">
        <v>0.03</v>
      </c>
      <c r="J227" s="37">
        <v>0</v>
      </c>
      <c r="K227" s="36">
        <v>14</v>
      </c>
      <c r="L227" s="35">
        <v>18.8</v>
      </c>
      <c r="M227" s="37">
        <v>1.6</v>
      </c>
    </row>
    <row r="228" spans="1:13">
      <c r="A228" s="161" t="s">
        <v>47</v>
      </c>
      <c r="B228" s="89"/>
      <c r="C228" s="76"/>
      <c r="D228" s="40">
        <f t="shared" ref="D228:M228" si="28">D220+D221+D222+D224+D225+D226+D227</f>
        <v>36.94</v>
      </c>
      <c r="E228" s="41">
        <f t="shared" si="28"/>
        <v>29.479999999999997</v>
      </c>
      <c r="F228" s="40">
        <f t="shared" si="28"/>
        <v>118.00400000000002</v>
      </c>
      <c r="G228" s="41">
        <f t="shared" si="28"/>
        <v>882.71742999999992</v>
      </c>
      <c r="H228" s="40">
        <f t="shared" si="28"/>
        <v>0.46</v>
      </c>
      <c r="I228" s="41">
        <f t="shared" si="28"/>
        <v>0.31000000000000005</v>
      </c>
      <c r="J228" s="40">
        <f t="shared" si="28"/>
        <v>17.62</v>
      </c>
      <c r="K228" s="41">
        <f t="shared" si="28"/>
        <v>125.21000000000001</v>
      </c>
      <c r="L228" s="39">
        <f t="shared" si="28"/>
        <v>134.54</v>
      </c>
      <c r="M228" s="40">
        <f t="shared" si="28"/>
        <v>6.2200000000000006</v>
      </c>
    </row>
    <row r="229" spans="1:13">
      <c r="A229" s="133" t="s">
        <v>60</v>
      </c>
      <c r="B229" s="23"/>
      <c r="C229" s="24"/>
      <c r="D229" s="40">
        <f t="shared" ref="D229:M229" si="29">D218+D228</f>
        <v>58.339999999999996</v>
      </c>
      <c r="E229" s="41">
        <f t="shared" si="29"/>
        <v>44.08</v>
      </c>
      <c r="F229" s="40">
        <f t="shared" si="29"/>
        <v>217.10400000000001</v>
      </c>
      <c r="G229" s="41">
        <f t="shared" si="29"/>
        <v>1619.4748599999998</v>
      </c>
      <c r="H229" s="40">
        <f t="shared" si="29"/>
        <v>0.78</v>
      </c>
      <c r="I229" s="40">
        <f t="shared" si="29"/>
        <v>0.67</v>
      </c>
      <c r="J229" s="42">
        <f t="shared" si="29"/>
        <v>18.700000000000003</v>
      </c>
      <c r="K229" s="41">
        <f t="shared" si="29"/>
        <v>399.55000000000007</v>
      </c>
      <c r="L229" s="39">
        <f t="shared" si="29"/>
        <v>189.04</v>
      </c>
      <c r="M229" s="40">
        <f t="shared" si="29"/>
        <v>9.870000000000001</v>
      </c>
    </row>
    <row r="230" spans="1:13">
      <c r="A230" s="134" t="s">
        <v>181</v>
      </c>
      <c r="B230" s="23"/>
      <c r="C230" s="24"/>
      <c r="D230" s="135">
        <f>D229+D207+D185+D164+D143+D120+D97+D76+D53+D29</f>
        <v>592.13</v>
      </c>
      <c r="E230" s="136">
        <f>E229+E207+E185+E164+E143+E120+E97+E76+E53+E29</f>
        <v>535.47</v>
      </c>
      <c r="F230" s="137">
        <f t="shared" ref="F230:K230" si="30">F229+F207+F185+F164+F143+F120+F97+F76+F53+F29</f>
        <v>2054.7400000000002</v>
      </c>
      <c r="G230" s="136">
        <f t="shared" si="30"/>
        <v>15457.398599999999</v>
      </c>
      <c r="H230" s="138">
        <f t="shared" si="30"/>
        <v>7.2810000000000006</v>
      </c>
      <c r="I230" s="136">
        <f t="shared" si="30"/>
        <v>12.882000000000001</v>
      </c>
      <c r="J230" s="137">
        <f t="shared" si="30"/>
        <v>313.73000000000008</v>
      </c>
      <c r="K230" s="136">
        <f t="shared" si="30"/>
        <v>3907.6399999999994</v>
      </c>
      <c r="L230" s="139">
        <f>L229+L207+L185+L164+L143+L120+L97++L76+L53+L29</f>
        <v>5083.58</v>
      </c>
      <c r="M230" s="137">
        <f>M229+M207+M185+M164+M143+M120+M97+M76+M53+M29</f>
        <v>115.711</v>
      </c>
    </row>
    <row r="231" spans="1:13">
      <c r="A231" s="139" t="s">
        <v>182</v>
      </c>
      <c r="B231" s="89"/>
      <c r="C231" s="76"/>
      <c r="D231" s="135">
        <v>46</v>
      </c>
      <c r="E231" s="140">
        <v>48</v>
      </c>
      <c r="F231" s="138">
        <v>201</v>
      </c>
      <c r="G231" s="135">
        <v>1411</v>
      </c>
      <c r="H231" s="141"/>
      <c r="I231" s="140"/>
      <c r="J231" s="138"/>
      <c r="K231" s="140"/>
      <c r="L231" s="134"/>
      <c r="M231" s="138"/>
    </row>
    <row r="232" spans="1:13">
      <c r="A232" s="142" t="s">
        <v>183</v>
      </c>
      <c r="B232" s="143"/>
      <c r="C232" s="144"/>
      <c r="D232" s="145">
        <f>D230*10/D231</f>
        <v>128.72391304347826</v>
      </c>
      <c r="E232" s="144">
        <f>E230*10/E231</f>
        <v>111.55625000000002</v>
      </c>
      <c r="F232" s="146">
        <f>F230*10/F231</f>
        <v>102.22587064676618</v>
      </c>
      <c r="G232" s="146">
        <f>G230*10/G231</f>
        <v>109.54924592487596</v>
      </c>
      <c r="H232" s="121"/>
      <c r="I232" s="121"/>
      <c r="J232" s="121"/>
      <c r="K232" s="121"/>
      <c r="L232" s="147"/>
      <c r="M232" s="121"/>
    </row>
    <row r="233" spans="1:13">
      <c r="A233" s="148" t="s">
        <v>184</v>
      </c>
      <c r="B233" s="149"/>
      <c r="C233" s="150"/>
      <c r="D233" s="150"/>
      <c r="E233" s="151"/>
      <c r="F233" s="151"/>
      <c r="G233" s="151" t="s">
        <v>185</v>
      </c>
      <c r="H233" s="75"/>
      <c r="I233" s="75"/>
      <c r="J233" s="75"/>
      <c r="K233" s="75"/>
      <c r="L233" s="25"/>
      <c r="M233" s="75"/>
    </row>
  </sheetData>
  <mergeCells count="5">
    <mergeCell ref="H2:L2"/>
    <mergeCell ref="H3:L3"/>
    <mergeCell ref="H4:L4"/>
    <mergeCell ref="H5:L5"/>
    <mergeCell ref="A6:M6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M206"/>
  <sheetViews>
    <sheetView tabSelected="1" zoomScale="80" zoomScaleNormal="80" workbookViewId="0">
      <selection activeCell="F13" sqref="F13"/>
    </sheetView>
  </sheetViews>
  <sheetFormatPr defaultRowHeight="15"/>
  <cols>
    <col min="2" max="2" width="21" customWidth="1"/>
  </cols>
  <sheetData>
    <row r="1" spans="1:13" ht="15.75">
      <c r="A1" s="1" t="s">
        <v>0</v>
      </c>
      <c r="B1" s="2"/>
      <c r="C1" s="2"/>
      <c r="D1" s="2"/>
      <c r="H1" s="3" t="s">
        <v>1</v>
      </c>
      <c r="I1" s="3"/>
      <c r="J1" s="3"/>
      <c r="K1" s="3"/>
    </row>
    <row r="2" spans="1:13" ht="15.75">
      <c r="A2" s="4" t="s">
        <v>2</v>
      </c>
      <c r="B2" s="2"/>
      <c r="C2" s="2"/>
      <c r="D2" s="2"/>
      <c r="H2" s="165" t="s">
        <v>3</v>
      </c>
      <c r="I2" s="165"/>
      <c r="J2" s="165"/>
      <c r="K2" s="165"/>
      <c r="L2" s="165"/>
    </row>
    <row r="3" spans="1:13" ht="15.75">
      <c r="A3" s="4" t="s">
        <v>4</v>
      </c>
      <c r="B3" s="2"/>
      <c r="C3" s="2"/>
      <c r="D3" s="2"/>
      <c r="H3" s="165" t="s">
        <v>5</v>
      </c>
      <c r="I3" s="165"/>
      <c r="J3" s="165"/>
      <c r="K3" s="165"/>
      <c r="L3" s="165"/>
    </row>
    <row r="4" spans="1:13" ht="15.75">
      <c r="A4" s="4" t="s">
        <v>6</v>
      </c>
      <c r="B4" s="2"/>
      <c r="C4" s="2"/>
      <c r="D4" s="2"/>
      <c r="H4" s="165"/>
      <c r="I4" s="165"/>
      <c r="J4" s="165"/>
      <c r="K4" s="165"/>
      <c r="L4" s="165"/>
    </row>
    <row r="5" spans="1:13" ht="15.75">
      <c r="A5" s="4" t="s">
        <v>7</v>
      </c>
      <c r="B5" s="2" t="s">
        <v>8</v>
      </c>
      <c r="C5" s="2"/>
      <c r="D5" s="2"/>
      <c r="H5" s="165" t="s">
        <v>9</v>
      </c>
      <c r="I5" s="165"/>
      <c r="J5" s="165"/>
      <c r="K5" s="165"/>
      <c r="L5" s="165"/>
    </row>
    <row r="6" spans="1:13" ht="51" customHeight="1">
      <c r="A6" s="166" t="s">
        <v>197</v>
      </c>
      <c r="B6" s="167"/>
      <c r="C6" s="167"/>
      <c r="D6" s="167"/>
      <c r="E6" s="167"/>
      <c r="F6" s="167"/>
      <c r="G6" s="167"/>
      <c r="H6" s="167"/>
      <c r="I6" s="167"/>
      <c r="J6" s="167"/>
      <c r="K6" s="167"/>
      <c r="L6" s="167"/>
      <c r="M6" s="167"/>
    </row>
    <row r="7" spans="1:13">
      <c r="A7" s="5" t="s">
        <v>11</v>
      </c>
      <c r="B7" s="6" t="s">
        <v>12</v>
      </c>
      <c r="C7" s="7" t="s">
        <v>13</v>
      </c>
      <c r="D7" s="8"/>
      <c r="E7" s="9" t="s">
        <v>14</v>
      </c>
      <c r="F7" s="10"/>
      <c r="G7" s="7" t="s">
        <v>15</v>
      </c>
      <c r="H7" s="5" t="s">
        <v>16</v>
      </c>
      <c r="I7" s="9"/>
      <c r="J7" s="11"/>
      <c r="K7" s="12"/>
      <c r="L7" s="8" t="s">
        <v>17</v>
      </c>
      <c r="M7" s="13"/>
    </row>
    <row r="8" spans="1:13">
      <c r="A8" s="14"/>
      <c r="B8" s="15" t="s">
        <v>18</v>
      </c>
      <c r="C8" s="16" t="s">
        <v>19</v>
      </c>
      <c r="D8" s="15" t="s">
        <v>20</v>
      </c>
      <c r="E8" s="16" t="s">
        <v>21</v>
      </c>
      <c r="F8" s="15" t="s">
        <v>22</v>
      </c>
      <c r="G8" s="15" t="s">
        <v>23</v>
      </c>
      <c r="H8" s="12" t="s">
        <v>24</v>
      </c>
      <c r="I8" s="17" t="s">
        <v>25</v>
      </c>
      <c r="J8" s="6" t="s">
        <v>26</v>
      </c>
      <c r="K8" s="12" t="s">
        <v>27</v>
      </c>
      <c r="L8" s="18" t="s">
        <v>28</v>
      </c>
      <c r="M8" s="19" t="s">
        <v>29</v>
      </c>
    </row>
    <row r="9" spans="1:13">
      <c r="A9" s="8">
        <v>1</v>
      </c>
      <c r="B9" s="12">
        <v>2</v>
      </c>
      <c r="C9" s="9">
        <v>3</v>
      </c>
      <c r="D9" s="12">
        <v>4</v>
      </c>
      <c r="E9" s="9">
        <v>5</v>
      </c>
      <c r="F9" s="12">
        <v>6</v>
      </c>
      <c r="G9" s="9">
        <v>7</v>
      </c>
      <c r="H9" s="12">
        <v>8</v>
      </c>
      <c r="I9" s="20">
        <v>9</v>
      </c>
      <c r="J9" s="12">
        <v>10</v>
      </c>
      <c r="K9" s="12">
        <v>11</v>
      </c>
      <c r="L9" s="9">
        <v>12</v>
      </c>
      <c r="M9" s="12">
        <v>13</v>
      </c>
    </row>
    <row r="10" spans="1:13">
      <c r="A10" s="21"/>
      <c r="B10" s="22" t="s">
        <v>30</v>
      </c>
      <c r="C10" s="23"/>
      <c r="M10" s="24"/>
    </row>
    <row r="11" spans="1:13">
      <c r="A11" s="25"/>
      <c r="B11" s="26" t="s">
        <v>31</v>
      </c>
      <c r="C11" s="9"/>
      <c r="D11" s="9"/>
      <c r="E11" s="9"/>
      <c r="F11" s="9"/>
      <c r="G11" s="9"/>
      <c r="H11" s="9"/>
      <c r="I11" s="11"/>
      <c r="J11" s="9"/>
      <c r="K11" s="9"/>
      <c r="L11" s="9"/>
      <c r="M11" s="10"/>
    </row>
    <row r="12" spans="1:13">
      <c r="A12" s="5" t="s">
        <v>32</v>
      </c>
      <c r="B12" s="6" t="s">
        <v>33</v>
      </c>
      <c r="C12" s="5">
        <v>80</v>
      </c>
      <c r="D12" s="6">
        <v>1.7</v>
      </c>
      <c r="E12" s="6">
        <v>3.6</v>
      </c>
      <c r="F12" s="6">
        <v>8.1999999999999993</v>
      </c>
      <c r="G12" s="6">
        <v>71.599999999999994</v>
      </c>
      <c r="H12" s="6">
        <v>0.02</v>
      </c>
      <c r="I12" s="27">
        <v>0.04</v>
      </c>
      <c r="J12" s="5">
        <v>17.32</v>
      </c>
      <c r="K12" s="6">
        <v>47.06</v>
      </c>
      <c r="L12" s="7">
        <v>16.43</v>
      </c>
      <c r="M12" s="6">
        <v>0.6</v>
      </c>
    </row>
    <row r="13" spans="1:13">
      <c r="A13" s="14"/>
      <c r="B13" s="15" t="s">
        <v>34</v>
      </c>
      <c r="C13" s="17"/>
      <c r="D13" s="28"/>
      <c r="E13" s="28"/>
      <c r="F13" s="28"/>
      <c r="G13" s="28"/>
      <c r="H13" s="28"/>
      <c r="I13" s="28"/>
      <c r="J13" s="29"/>
      <c r="K13" s="28"/>
      <c r="L13" s="30"/>
      <c r="M13" s="30"/>
    </row>
    <row r="14" spans="1:13">
      <c r="A14" s="31" t="s">
        <v>35</v>
      </c>
      <c r="B14" s="32" t="s">
        <v>36</v>
      </c>
      <c r="C14" s="33" t="s">
        <v>37</v>
      </c>
      <c r="D14" s="31">
        <v>2.1</v>
      </c>
      <c r="E14" s="33">
        <v>5.2</v>
      </c>
      <c r="F14" s="31">
        <v>13.6</v>
      </c>
      <c r="G14" s="33">
        <v>111</v>
      </c>
      <c r="H14" s="31">
        <v>0.08</v>
      </c>
      <c r="I14" s="33">
        <v>0.06</v>
      </c>
      <c r="J14" s="31">
        <v>10.5</v>
      </c>
      <c r="K14" s="33">
        <v>23.19</v>
      </c>
      <c r="L14" s="31">
        <v>24.14</v>
      </c>
      <c r="M14" s="34">
        <v>0.9</v>
      </c>
    </row>
    <row r="15" spans="1:13">
      <c r="A15" s="35"/>
      <c r="B15" s="28" t="s">
        <v>38</v>
      </c>
      <c r="C15" s="36"/>
      <c r="D15" s="37"/>
      <c r="E15" s="36"/>
      <c r="F15" s="37"/>
      <c r="G15" s="36"/>
      <c r="H15" s="37"/>
      <c r="I15" s="36"/>
      <c r="J15" s="37"/>
      <c r="K15" s="36"/>
      <c r="L15" s="37"/>
      <c r="M15" s="38"/>
    </row>
    <row r="16" spans="1:13">
      <c r="A16" s="39" t="s">
        <v>39</v>
      </c>
      <c r="B16" s="40" t="s">
        <v>40</v>
      </c>
      <c r="C16" s="41" t="s">
        <v>41</v>
      </c>
      <c r="D16" s="40">
        <v>17.7</v>
      </c>
      <c r="E16" s="41">
        <v>16.5</v>
      </c>
      <c r="F16" s="40">
        <v>47.9</v>
      </c>
      <c r="G16" s="41">
        <v>415</v>
      </c>
      <c r="H16" s="40">
        <v>7.0000000000000007E-2</v>
      </c>
      <c r="I16" s="41">
        <v>0.1</v>
      </c>
      <c r="J16" s="40">
        <v>0.9</v>
      </c>
      <c r="K16" s="41">
        <v>19.64</v>
      </c>
      <c r="L16" s="40">
        <v>50.69</v>
      </c>
      <c r="M16" s="42">
        <v>2.35</v>
      </c>
    </row>
    <row r="17" spans="1:13">
      <c r="A17" s="43" t="s">
        <v>42</v>
      </c>
      <c r="B17" s="44" t="s">
        <v>43</v>
      </c>
      <c r="C17" s="45">
        <v>200</v>
      </c>
      <c r="D17" s="44">
        <v>0</v>
      </c>
      <c r="E17" s="45">
        <v>0</v>
      </c>
      <c r="F17" s="44">
        <v>20</v>
      </c>
      <c r="G17" s="45">
        <v>76</v>
      </c>
      <c r="H17" s="44">
        <v>0</v>
      </c>
      <c r="I17" s="45">
        <v>0</v>
      </c>
      <c r="J17" s="44">
        <v>0</v>
      </c>
      <c r="K17" s="45">
        <v>0.48</v>
      </c>
      <c r="L17" s="44">
        <v>0</v>
      </c>
      <c r="M17" s="46">
        <v>0.06</v>
      </c>
    </row>
    <row r="18" spans="1:13">
      <c r="A18" s="43"/>
      <c r="B18" s="44" t="s">
        <v>44</v>
      </c>
      <c r="C18" s="45"/>
      <c r="D18" s="44"/>
      <c r="E18" s="45"/>
      <c r="F18" s="44"/>
      <c r="G18" s="45"/>
      <c r="H18" s="44"/>
      <c r="I18" s="45"/>
      <c r="J18" s="44"/>
      <c r="K18" s="45"/>
      <c r="L18" s="44"/>
      <c r="M18" s="46"/>
    </row>
    <row r="19" spans="1:13">
      <c r="A19" s="47"/>
      <c r="B19" s="34" t="s">
        <v>45</v>
      </c>
      <c r="C19" s="33">
        <v>50</v>
      </c>
      <c r="D19" s="31">
        <v>3.8</v>
      </c>
      <c r="E19" s="33">
        <v>0.4</v>
      </c>
      <c r="F19" s="31">
        <v>24.6</v>
      </c>
      <c r="G19" s="33">
        <v>117.55743</v>
      </c>
      <c r="H19" s="31">
        <v>0.06</v>
      </c>
      <c r="I19" s="33">
        <v>0.01</v>
      </c>
      <c r="J19" s="31">
        <v>0</v>
      </c>
      <c r="K19" s="33">
        <v>10</v>
      </c>
      <c r="L19" s="31">
        <v>7</v>
      </c>
      <c r="M19" s="34">
        <v>0.56999999999999995</v>
      </c>
    </row>
    <row r="20" spans="1:13">
      <c r="A20" s="39"/>
      <c r="B20" s="40" t="s">
        <v>46</v>
      </c>
      <c r="C20" s="41">
        <v>40</v>
      </c>
      <c r="D20" s="40">
        <v>2.64</v>
      </c>
      <c r="E20" s="41">
        <v>0.48</v>
      </c>
      <c r="F20" s="40">
        <v>13.704000000000001</v>
      </c>
      <c r="G20" s="41">
        <v>66.16</v>
      </c>
      <c r="H20" s="40">
        <v>0.08</v>
      </c>
      <c r="I20" s="41">
        <v>0.03</v>
      </c>
      <c r="J20" s="40">
        <v>0</v>
      </c>
      <c r="K20" s="41">
        <v>14</v>
      </c>
      <c r="L20" s="40">
        <v>18.8</v>
      </c>
      <c r="M20" s="42">
        <v>1.6</v>
      </c>
    </row>
    <row r="21" spans="1:13">
      <c r="A21" s="21"/>
      <c r="B21" s="48" t="s">
        <v>47</v>
      </c>
      <c r="C21" s="42"/>
      <c r="D21" s="40">
        <f>D12+D14+D16+D19+D20</f>
        <v>27.94</v>
      </c>
      <c r="E21" s="41">
        <f>SUM(E12:E20)</f>
        <v>26.18</v>
      </c>
      <c r="F21" s="40">
        <f t="shared" ref="F21:M21" si="0">SUM(F12:F20)</f>
        <v>128.00399999999999</v>
      </c>
      <c r="G21" s="41">
        <f t="shared" si="0"/>
        <v>857.31742999999994</v>
      </c>
      <c r="H21" s="40">
        <f t="shared" si="0"/>
        <v>0.31</v>
      </c>
      <c r="I21" s="41">
        <f t="shared" si="0"/>
        <v>0.24000000000000002</v>
      </c>
      <c r="J21" s="40">
        <f t="shared" si="0"/>
        <v>28.72</v>
      </c>
      <c r="K21" s="41">
        <f t="shared" si="0"/>
        <v>114.37</v>
      </c>
      <c r="L21" s="40">
        <f t="shared" si="0"/>
        <v>117.05999999999999</v>
      </c>
      <c r="M21" s="42">
        <f t="shared" si="0"/>
        <v>6.08</v>
      </c>
    </row>
    <row r="22" spans="1:13">
      <c r="A22" s="25"/>
      <c r="B22" s="26" t="s">
        <v>48</v>
      </c>
      <c r="C22" s="9"/>
      <c r="D22" s="9"/>
      <c r="E22" s="9"/>
      <c r="F22" s="9"/>
      <c r="G22" s="9"/>
      <c r="H22" s="9"/>
      <c r="I22" s="11"/>
      <c r="J22" s="9"/>
      <c r="K22" s="9"/>
      <c r="L22" s="9"/>
      <c r="M22" s="10"/>
    </row>
    <row r="23" spans="1:13">
      <c r="A23" s="5"/>
      <c r="B23" s="12" t="s">
        <v>49</v>
      </c>
      <c r="C23" s="10">
        <v>10</v>
      </c>
      <c r="D23" s="49">
        <v>3</v>
      </c>
      <c r="E23" s="49">
        <v>3</v>
      </c>
      <c r="F23" s="49">
        <v>0</v>
      </c>
      <c r="G23" s="49">
        <v>36</v>
      </c>
      <c r="H23" s="49">
        <v>0</v>
      </c>
      <c r="I23" s="20">
        <v>7.0000000000000007E-2</v>
      </c>
      <c r="J23" s="12">
        <v>0</v>
      </c>
      <c r="K23" s="50">
        <v>100</v>
      </c>
      <c r="L23" s="49">
        <v>505</v>
      </c>
      <c r="M23" s="49">
        <v>7.0000000000000007E-2</v>
      </c>
    </row>
    <row r="24" spans="1:13">
      <c r="A24" s="12" t="s">
        <v>50</v>
      </c>
      <c r="B24" s="51" t="s">
        <v>51</v>
      </c>
      <c r="C24" s="16" t="s">
        <v>52</v>
      </c>
      <c r="D24" s="52">
        <v>15</v>
      </c>
      <c r="E24" s="12">
        <v>21.4</v>
      </c>
      <c r="F24" s="10">
        <v>15.5</v>
      </c>
      <c r="G24" s="9">
        <v>316</v>
      </c>
      <c r="H24" s="12">
        <v>7.0000000000000007E-2</v>
      </c>
      <c r="I24" s="28">
        <v>0.11</v>
      </c>
      <c r="J24" s="15">
        <v>0.39</v>
      </c>
      <c r="K24" s="12">
        <v>22</v>
      </c>
      <c r="L24" s="9">
        <v>22.69</v>
      </c>
      <c r="M24" s="12">
        <v>1.79</v>
      </c>
    </row>
    <row r="25" spans="1:13">
      <c r="A25" s="8" t="s">
        <v>53</v>
      </c>
      <c r="B25" s="12" t="s">
        <v>54</v>
      </c>
      <c r="C25" s="9" t="s">
        <v>55</v>
      </c>
      <c r="D25" s="12">
        <v>6.6</v>
      </c>
      <c r="E25" s="12">
        <v>4.7</v>
      </c>
      <c r="F25" s="12">
        <v>39.4</v>
      </c>
      <c r="G25" s="12">
        <v>230</v>
      </c>
      <c r="H25" s="12">
        <v>7.0000000000000007E-2</v>
      </c>
      <c r="I25" s="11">
        <v>0.02</v>
      </c>
      <c r="J25" s="12">
        <v>0</v>
      </c>
      <c r="K25" s="10">
        <v>11.31</v>
      </c>
      <c r="L25" s="12">
        <v>9.07</v>
      </c>
      <c r="M25" s="12">
        <v>0.92</v>
      </c>
    </row>
    <row r="26" spans="1:13">
      <c r="A26" s="53" t="s">
        <v>56</v>
      </c>
      <c r="B26" s="12" t="s">
        <v>57</v>
      </c>
      <c r="C26" s="54" t="s">
        <v>58</v>
      </c>
      <c r="D26" s="55">
        <v>1.4</v>
      </c>
      <c r="E26" s="55">
        <v>1.4</v>
      </c>
      <c r="F26" s="55">
        <v>11.2</v>
      </c>
      <c r="G26" s="55">
        <v>61</v>
      </c>
      <c r="H26" s="55">
        <v>0.01</v>
      </c>
      <c r="I26" s="55">
        <v>2.06</v>
      </c>
      <c r="J26" s="55">
        <v>0.26</v>
      </c>
      <c r="K26" s="55">
        <v>53.06</v>
      </c>
      <c r="L26" s="55">
        <v>6.09</v>
      </c>
      <c r="M26" s="55">
        <v>7.0000000000000007E-2</v>
      </c>
    </row>
    <row r="27" spans="1:13">
      <c r="A27" s="12"/>
      <c r="B27" s="34" t="s">
        <v>45</v>
      </c>
      <c r="C27" s="33">
        <v>50</v>
      </c>
      <c r="D27" s="31">
        <v>3.8</v>
      </c>
      <c r="E27" s="33">
        <v>0.4</v>
      </c>
      <c r="F27" s="31">
        <v>24.6</v>
      </c>
      <c r="G27" s="33">
        <v>117.55743</v>
      </c>
      <c r="H27" s="31">
        <v>0.06</v>
      </c>
      <c r="I27" s="33">
        <v>0.01</v>
      </c>
      <c r="J27" s="31">
        <v>0</v>
      </c>
      <c r="K27" s="33">
        <v>10</v>
      </c>
      <c r="L27" s="31">
        <v>7</v>
      </c>
      <c r="M27" s="34">
        <v>0.56999999999999995</v>
      </c>
    </row>
    <row r="28" spans="1:13">
      <c r="A28" s="21"/>
      <c r="B28" s="26" t="s">
        <v>59</v>
      </c>
      <c r="C28" s="10"/>
      <c r="D28" s="12">
        <f t="shared" ref="D28:M28" si="1">SUM(D23:D27)</f>
        <v>29.8</v>
      </c>
      <c r="E28" s="12">
        <f t="shared" si="1"/>
        <v>30.899999999999995</v>
      </c>
      <c r="F28" s="12">
        <f t="shared" si="1"/>
        <v>90.699999999999989</v>
      </c>
      <c r="G28" s="9">
        <f t="shared" si="1"/>
        <v>760.55742999999995</v>
      </c>
      <c r="H28" s="12">
        <f t="shared" si="1"/>
        <v>0.21000000000000002</v>
      </c>
      <c r="I28" s="11">
        <f t="shared" si="1"/>
        <v>2.27</v>
      </c>
      <c r="J28" s="12">
        <f t="shared" si="1"/>
        <v>0.65</v>
      </c>
      <c r="K28" s="10">
        <f t="shared" si="1"/>
        <v>196.37</v>
      </c>
      <c r="L28" s="12">
        <f t="shared" si="1"/>
        <v>549.85000000000014</v>
      </c>
      <c r="M28" s="12">
        <f t="shared" si="1"/>
        <v>3.42</v>
      </c>
    </row>
    <row r="29" spans="1:13">
      <c r="A29" s="21"/>
      <c r="B29" s="48" t="s">
        <v>60</v>
      </c>
      <c r="C29" s="41"/>
      <c r="D29" s="40">
        <f t="shared" ref="D29:M29" si="2">D21+D28</f>
        <v>57.74</v>
      </c>
      <c r="E29" s="41">
        <f t="shared" si="2"/>
        <v>57.08</v>
      </c>
      <c r="F29" s="40">
        <f t="shared" si="2"/>
        <v>218.70399999999998</v>
      </c>
      <c r="G29" s="41">
        <f t="shared" si="2"/>
        <v>1617.8748599999999</v>
      </c>
      <c r="H29" s="40">
        <f t="shared" si="2"/>
        <v>0.52</v>
      </c>
      <c r="I29" s="40">
        <f t="shared" si="2"/>
        <v>2.5100000000000002</v>
      </c>
      <c r="J29" s="42">
        <f t="shared" si="2"/>
        <v>29.369999999999997</v>
      </c>
      <c r="K29" s="41">
        <f t="shared" si="2"/>
        <v>310.74</v>
      </c>
      <c r="L29" s="40">
        <f t="shared" si="2"/>
        <v>666.91000000000008</v>
      </c>
      <c r="M29" s="42">
        <f t="shared" si="2"/>
        <v>9.5</v>
      </c>
    </row>
    <row r="30" spans="1:13">
      <c r="A30" s="21"/>
      <c r="B30" s="22" t="s">
        <v>61</v>
      </c>
      <c r="C30" s="23"/>
      <c r="M30" s="24"/>
    </row>
    <row r="31" spans="1:13">
      <c r="A31" s="25"/>
      <c r="B31" s="26" t="s">
        <v>31</v>
      </c>
      <c r="C31" s="9"/>
      <c r="D31" s="9"/>
      <c r="E31" s="9"/>
      <c r="F31" s="9"/>
      <c r="G31" s="9"/>
      <c r="H31" s="9"/>
      <c r="I31" s="11"/>
      <c r="J31" s="9"/>
      <c r="K31" s="9"/>
      <c r="L31" s="9"/>
      <c r="M31" s="10"/>
    </row>
    <row r="32" spans="1:13">
      <c r="A32" s="8" t="s">
        <v>62</v>
      </c>
      <c r="B32" s="12" t="s">
        <v>63</v>
      </c>
      <c r="C32" s="8">
        <v>80</v>
      </c>
      <c r="D32" s="12">
        <v>1</v>
      </c>
      <c r="E32" s="12">
        <v>1.9</v>
      </c>
      <c r="F32" s="12">
        <v>5.7</v>
      </c>
      <c r="G32" s="12">
        <v>44</v>
      </c>
      <c r="H32" s="56">
        <v>0.03</v>
      </c>
      <c r="I32" s="56">
        <v>0.02</v>
      </c>
      <c r="J32" s="56">
        <v>4.1399999999999997</v>
      </c>
      <c r="K32" s="56">
        <v>18.59</v>
      </c>
      <c r="L32" s="56">
        <v>12.93</v>
      </c>
      <c r="M32" s="57">
        <v>0.54</v>
      </c>
    </row>
    <row r="33" spans="1:13">
      <c r="A33" s="31" t="s">
        <v>64</v>
      </c>
      <c r="B33" s="58" t="s">
        <v>65</v>
      </c>
      <c r="C33" s="33">
        <v>220</v>
      </c>
      <c r="D33" s="31">
        <v>14</v>
      </c>
      <c r="E33" s="33">
        <v>15.4</v>
      </c>
      <c r="F33" s="31">
        <v>30.8</v>
      </c>
      <c r="G33" s="33">
        <v>320</v>
      </c>
      <c r="H33" s="31">
        <v>0.09</v>
      </c>
      <c r="I33" s="33">
        <v>0.12</v>
      </c>
      <c r="J33" s="31">
        <v>1.68</v>
      </c>
      <c r="K33" s="33">
        <v>34.380000000000003</v>
      </c>
      <c r="L33" s="31">
        <v>25.89</v>
      </c>
      <c r="M33" s="34">
        <v>2.0099999999999998</v>
      </c>
    </row>
    <row r="34" spans="1:13">
      <c r="A34" s="37"/>
      <c r="B34" s="30" t="s">
        <v>66</v>
      </c>
      <c r="C34" s="36"/>
      <c r="D34" s="37"/>
      <c r="E34" s="36"/>
      <c r="F34" s="37"/>
      <c r="G34" s="36"/>
      <c r="H34" s="37"/>
      <c r="I34" s="36"/>
      <c r="J34" s="37"/>
      <c r="K34" s="36"/>
      <c r="L34" s="37"/>
      <c r="M34" s="38"/>
    </row>
    <row r="35" spans="1:13">
      <c r="A35" s="5" t="s">
        <v>67</v>
      </c>
      <c r="B35" s="6" t="s">
        <v>68</v>
      </c>
      <c r="C35" s="7" t="s">
        <v>69</v>
      </c>
      <c r="D35" s="6">
        <v>17.3</v>
      </c>
      <c r="E35" s="7">
        <v>18.100000000000001</v>
      </c>
      <c r="F35" s="6">
        <v>3.2</v>
      </c>
      <c r="G35" s="7">
        <v>245</v>
      </c>
      <c r="H35" s="49">
        <v>0.05</v>
      </c>
      <c r="I35" s="56">
        <v>0.12</v>
      </c>
      <c r="J35" s="49">
        <v>0.98</v>
      </c>
      <c r="K35" s="6">
        <v>12.18</v>
      </c>
      <c r="L35" s="7">
        <v>22.98</v>
      </c>
      <c r="M35" s="6">
        <v>2.6</v>
      </c>
    </row>
    <row r="36" spans="1:13">
      <c r="A36" s="5" t="s">
        <v>70</v>
      </c>
      <c r="B36" s="6" t="s">
        <v>71</v>
      </c>
      <c r="C36" s="7" t="s">
        <v>55</v>
      </c>
      <c r="D36" s="6">
        <v>7.8</v>
      </c>
      <c r="E36" s="6">
        <v>6.3</v>
      </c>
      <c r="F36" s="6">
        <v>43.6</v>
      </c>
      <c r="G36" s="7">
        <v>266</v>
      </c>
      <c r="H36" s="6">
        <v>0.25</v>
      </c>
      <c r="I36" s="59">
        <v>0.03</v>
      </c>
      <c r="J36" s="6">
        <v>0</v>
      </c>
      <c r="K36" s="6">
        <v>18.68</v>
      </c>
      <c r="L36" s="7">
        <v>54.48</v>
      </c>
      <c r="M36" s="6">
        <v>1.82</v>
      </c>
    </row>
    <row r="37" spans="1:13">
      <c r="A37" s="14"/>
      <c r="B37" s="15" t="s">
        <v>72</v>
      </c>
      <c r="C37" s="16"/>
      <c r="D37" s="15"/>
      <c r="E37" s="15"/>
      <c r="F37" s="15"/>
      <c r="G37" s="16"/>
      <c r="H37" s="15"/>
      <c r="I37" s="28"/>
      <c r="J37" s="15"/>
      <c r="K37" s="15"/>
      <c r="L37" s="16"/>
      <c r="M37" s="15"/>
    </row>
    <row r="38" spans="1:13">
      <c r="A38" s="12" t="s">
        <v>73</v>
      </c>
      <c r="B38" s="60" t="s">
        <v>74</v>
      </c>
      <c r="C38" s="7">
        <v>200</v>
      </c>
      <c r="D38" s="6">
        <v>0.2</v>
      </c>
      <c r="E38" s="7">
        <v>0.1</v>
      </c>
      <c r="F38" s="6">
        <v>17.2</v>
      </c>
      <c r="G38" s="7">
        <v>68</v>
      </c>
      <c r="H38" s="6">
        <v>0.01</v>
      </c>
      <c r="I38" s="61">
        <v>0.01</v>
      </c>
      <c r="J38" s="49">
        <v>1.6</v>
      </c>
      <c r="K38" s="6">
        <v>6.03</v>
      </c>
      <c r="L38" s="7">
        <v>3.13</v>
      </c>
      <c r="M38" s="6">
        <v>0.8</v>
      </c>
    </row>
    <row r="39" spans="1:13">
      <c r="A39" s="35"/>
      <c r="B39" s="34" t="s">
        <v>45</v>
      </c>
      <c r="C39" s="41">
        <v>50</v>
      </c>
      <c r="D39" s="40">
        <v>3.8</v>
      </c>
      <c r="E39" s="41">
        <v>0.4</v>
      </c>
      <c r="F39" s="40">
        <v>24.6</v>
      </c>
      <c r="G39" s="41">
        <v>117.55743</v>
      </c>
      <c r="H39" s="40">
        <v>0.06</v>
      </c>
      <c r="I39" s="41">
        <v>0.01</v>
      </c>
      <c r="J39" s="40">
        <v>0</v>
      </c>
      <c r="K39" s="41">
        <v>10</v>
      </c>
      <c r="L39" s="40">
        <v>7</v>
      </c>
      <c r="M39" s="42">
        <v>0.56999999999999995</v>
      </c>
    </row>
    <row r="40" spans="1:13">
      <c r="A40" s="43"/>
      <c r="B40" s="40" t="s">
        <v>46</v>
      </c>
      <c r="C40" s="45">
        <v>40</v>
      </c>
      <c r="D40" s="44">
        <v>2.64</v>
      </c>
      <c r="E40" s="45">
        <v>0.48</v>
      </c>
      <c r="F40" s="44">
        <v>13.704000000000001</v>
      </c>
      <c r="G40" s="45">
        <v>66.16</v>
      </c>
      <c r="H40" s="44">
        <v>0.08</v>
      </c>
      <c r="I40" s="45">
        <v>0.03</v>
      </c>
      <c r="J40" s="44">
        <v>0</v>
      </c>
      <c r="K40" s="45">
        <v>14</v>
      </c>
      <c r="L40" s="44">
        <v>18.8</v>
      </c>
      <c r="M40" s="46">
        <v>1.6</v>
      </c>
    </row>
    <row r="41" spans="1:13">
      <c r="A41" s="21"/>
      <c r="B41" s="48" t="s">
        <v>47</v>
      </c>
      <c r="C41" s="42"/>
      <c r="D41" s="40">
        <f>D32+D33+D35+D36+D38+D39+D40</f>
        <v>46.739999999999995</v>
      </c>
      <c r="E41" s="41">
        <f>SUM(E32:E40)</f>
        <v>42.68</v>
      </c>
      <c r="F41" s="40">
        <f t="shared" ref="F41:M41" si="3">SUM(F32:F40)</f>
        <v>138.80400000000003</v>
      </c>
      <c r="G41" s="41">
        <f t="shared" si="3"/>
        <v>1126.7174300000001</v>
      </c>
      <c r="H41" s="40">
        <f t="shared" si="3"/>
        <v>0.56999999999999995</v>
      </c>
      <c r="I41" s="41">
        <f t="shared" si="3"/>
        <v>0.34000000000000008</v>
      </c>
      <c r="J41" s="40">
        <f t="shared" si="3"/>
        <v>8.3999999999999986</v>
      </c>
      <c r="K41" s="41">
        <f t="shared" si="3"/>
        <v>113.86000000000001</v>
      </c>
      <c r="L41" s="40">
        <f t="shared" si="3"/>
        <v>145.21</v>
      </c>
      <c r="M41" s="42">
        <f t="shared" si="3"/>
        <v>9.94</v>
      </c>
    </row>
    <row r="42" spans="1:13">
      <c r="A42" s="25"/>
      <c r="B42" s="26" t="s">
        <v>48</v>
      </c>
      <c r="C42" s="9"/>
      <c r="D42" s="9"/>
      <c r="E42" s="9"/>
      <c r="F42" s="9"/>
      <c r="G42" s="9"/>
      <c r="H42" s="9"/>
      <c r="I42" s="11"/>
      <c r="J42" s="9"/>
      <c r="K42" s="9"/>
      <c r="L42" s="9"/>
      <c r="M42" s="10"/>
    </row>
    <row r="43" spans="1:13">
      <c r="A43" s="5" t="s">
        <v>75</v>
      </c>
      <c r="B43" s="6" t="s">
        <v>76</v>
      </c>
      <c r="C43" s="5" t="s">
        <v>77</v>
      </c>
      <c r="D43" s="6">
        <v>26.4</v>
      </c>
      <c r="E43" s="6">
        <v>19</v>
      </c>
      <c r="F43" s="6">
        <v>33.799999999999997</v>
      </c>
      <c r="G43" s="6">
        <v>408</v>
      </c>
      <c r="H43" s="6">
        <v>7.0000000000000007E-2</v>
      </c>
      <c r="I43" s="62">
        <v>0.4</v>
      </c>
      <c r="J43" s="6">
        <v>0.54</v>
      </c>
      <c r="K43" s="63">
        <v>226.71</v>
      </c>
      <c r="L43" s="6">
        <v>36.72</v>
      </c>
      <c r="M43" s="6">
        <v>0.8</v>
      </c>
    </row>
    <row r="44" spans="1:13">
      <c r="A44" s="15"/>
      <c r="B44" s="51" t="s">
        <v>78</v>
      </c>
      <c r="C44" s="16"/>
      <c r="D44" s="15"/>
      <c r="E44" s="15"/>
      <c r="F44" s="64"/>
      <c r="G44" s="16"/>
      <c r="H44" s="15"/>
      <c r="I44" s="28"/>
      <c r="J44" s="15"/>
      <c r="K44" s="15"/>
      <c r="L44" s="16"/>
      <c r="M44" s="15"/>
    </row>
    <row r="45" spans="1:13">
      <c r="A45" s="14"/>
      <c r="B45" s="15" t="s">
        <v>79</v>
      </c>
      <c r="C45" s="16">
        <v>10</v>
      </c>
      <c r="D45" s="15">
        <v>0.08</v>
      </c>
      <c r="E45" s="15">
        <v>9.08</v>
      </c>
      <c r="F45" s="15">
        <v>0.16</v>
      </c>
      <c r="G45" s="16">
        <v>66.099999999999994</v>
      </c>
      <c r="H45" s="15">
        <v>1E-3</v>
      </c>
      <c r="I45" s="28">
        <v>1.2E-2</v>
      </c>
      <c r="J45" s="15">
        <v>0</v>
      </c>
      <c r="K45" s="15">
        <v>3</v>
      </c>
      <c r="L45" s="16">
        <v>0.05</v>
      </c>
      <c r="M45" s="15">
        <v>1E-3</v>
      </c>
    </row>
    <row r="46" spans="1:13">
      <c r="A46" s="8" t="s">
        <v>80</v>
      </c>
      <c r="B46" s="12" t="s">
        <v>81</v>
      </c>
      <c r="C46" s="9">
        <v>200</v>
      </c>
      <c r="D46" s="12">
        <v>0.1</v>
      </c>
      <c r="E46" s="12">
        <v>0</v>
      </c>
      <c r="F46" s="12">
        <v>9.1</v>
      </c>
      <c r="G46" s="12">
        <v>35</v>
      </c>
      <c r="H46" s="12">
        <v>0</v>
      </c>
      <c r="I46" s="56">
        <v>0</v>
      </c>
      <c r="J46" s="10">
        <v>0</v>
      </c>
      <c r="K46" s="12">
        <v>0.26</v>
      </c>
      <c r="L46" s="12">
        <v>0</v>
      </c>
      <c r="M46" s="12">
        <v>0.03</v>
      </c>
    </row>
    <row r="47" spans="1:13">
      <c r="A47" s="65"/>
      <c r="B47" s="34" t="s">
        <v>45</v>
      </c>
      <c r="C47" s="33">
        <v>50</v>
      </c>
      <c r="D47" s="31">
        <v>3.8</v>
      </c>
      <c r="E47" s="33">
        <v>0.4</v>
      </c>
      <c r="F47" s="31">
        <v>24.6</v>
      </c>
      <c r="G47" s="33">
        <v>117.55743</v>
      </c>
      <c r="H47" s="31">
        <v>0.06</v>
      </c>
      <c r="I47" s="33">
        <v>0.01</v>
      </c>
      <c r="J47" s="31">
        <v>0</v>
      </c>
      <c r="K47" s="33">
        <v>10</v>
      </c>
      <c r="L47" s="31">
        <v>7</v>
      </c>
      <c r="M47" s="34">
        <v>0.56999999999999995</v>
      </c>
    </row>
    <row r="48" spans="1:13">
      <c r="A48" s="12"/>
      <c r="B48" s="31" t="s">
        <v>82</v>
      </c>
      <c r="C48" s="33">
        <v>100</v>
      </c>
      <c r="D48" s="31">
        <v>2.5</v>
      </c>
      <c r="E48" s="33">
        <v>1.2</v>
      </c>
      <c r="F48" s="31">
        <v>7.6</v>
      </c>
      <c r="G48" s="33">
        <v>51.2</v>
      </c>
      <c r="H48" s="31">
        <v>0.03</v>
      </c>
      <c r="I48" s="33">
        <v>0.15</v>
      </c>
      <c r="J48" s="31">
        <v>0.6</v>
      </c>
      <c r="K48" s="33">
        <v>124</v>
      </c>
      <c r="L48" s="31">
        <v>0</v>
      </c>
      <c r="M48" s="34">
        <v>0.1</v>
      </c>
    </row>
    <row r="49" spans="1:13">
      <c r="A49" s="21"/>
      <c r="B49" s="26" t="s">
        <v>59</v>
      </c>
      <c r="C49" s="26"/>
      <c r="D49" s="12">
        <f t="shared" ref="D49:M49" si="4">SUM(D43:D48)</f>
        <v>32.879999999999995</v>
      </c>
      <c r="E49" s="12">
        <f t="shared" si="4"/>
        <v>29.679999999999996</v>
      </c>
      <c r="F49" s="12">
        <f t="shared" si="4"/>
        <v>75.259999999999991</v>
      </c>
      <c r="G49" s="9">
        <f t="shared" si="4"/>
        <v>677.85743000000002</v>
      </c>
      <c r="H49" s="12">
        <f t="shared" si="4"/>
        <v>0.161</v>
      </c>
      <c r="I49" s="11">
        <f t="shared" si="4"/>
        <v>0.57200000000000006</v>
      </c>
      <c r="J49" s="12">
        <f t="shared" si="4"/>
        <v>1.1400000000000001</v>
      </c>
      <c r="K49" s="10">
        <f t="shared" si="4"/>
        <v>363.97</v>
      </c>
      <c r="L49" s="12">
        <f t="shared" si="4"/>
        <v>43.769999999999996</v>
      </c>
      <c r="M49" s="12">
        <f t="shared" si="4"/>
        <v>1.5010000000000001</v>
      </c>
    </row>
    <row r="50" spans="1:13">
      <c r="A50" s="21"/>
      <c r="B50" s="48" t="s">
        <v>60</v>
      </c>
      <c r="C50" s="41"/>
      <c r="D50" s="40">
        <f>D41+D49</f>
        <v>79.61999999999999</v>
      </c>
      <c r="E50" s="41">
        <f>E41+E49</f>
        <v>72.36</v>
      </c>
      <c r="F50" s="40">
        <f>F41+F49</f>
        <v>214.06400000000002</v>
      </c>
      <c r="G50" s="41">
        <f>G41+G49</f>
        <v>1804.5748600000002</v>
      </c>
      <c r="H50" s="40">
        <f>H41+H49</f>
        <v>0.73099999999999998</v>
      </c>
      <c r="I50" s="40">
        <f>I42+I49</f>
        <v>0.57200000000000006</v>
      </c>
      <c r="J50" s="42">
        <f>J41+J49</f>
        <v>9.5399999999999991</v>
      </c>
      <c r="K50" s="41">
        <f>K41+K49</f>
        <v>477.83000000000004</v>
      </c>
      <c r="L50" s="40">
        <f>L41+L49</f>
        <v>188.98000000000002</v>
      </c>
      <c r="M50" s="42">
        <f>M41+M49</f>
        <v>11.440999999999999</v>
      </c>
    </row>
    <row r="51" spans="1:13">
      <c r="A51" s="21"/>
      <c r="B51" s="22" t="s">
        <v>83</v>
      </c>
      <c r="C51" s="23"/>
      <c r="E51" s="23"/>
      <c r="J51" s="23"/>
      <c r="M51" s="24"/>
    </row>
    <row r="52" spans="1:13">
      <c r="A52" s="66"/>
      <c r="B52" s="26" t="s">
        <v>31</v>
      </c>
      <c r="C52" s="16"/>
      <c r="D52" s="9"/>
      <c r="E52" s="16"/>
      <c r="F52" s="9"/>
      <c r="G52" s="9"/>
      <c r="H52" s="9"/>
      <c r="I52" s="11"/>
      <c r="J52" s="16"/>
      <c r="K52" s="9"/>
      <c r="L52" s="9"/>
      <c r="M52" s="10"/>
    </row>
    <row r="53" spans="1:13">
      <c r="A53" s="67" t="s">
        <v>84</v>
      </c>
      <c r="B53" s="68" t="s">
        <v>85</v>
      </c>
      <c r="C53" s="27">
        <v>80</v>
      </c>
      <c r="D53" s="27">
        <v>1.3</v>
      </c>
      <c r="E53" s="27">
        <v>3.6</v>
      </c>
      <c r="F53" s="27">
        <v>8.9</v>
      </c>
      <c r="G53" s="27">
        <v>72</v>
      </c>
      <c r="H53" s="27">
        <v>0.02</v>
      </c>
      <c r="I53" s="56">
        <v>0.03</v>
      </c>
      <c r="J53" s="27">
        <v>11.1</v>
      </c>
      <c r="K53" s="69">
        <v>30.82</v>
      </c>
      <c r="L53" s="70">
        <v>15.74</v>
      </c>
      <c r="M53" s="27">
        <v>0.77</v>
      </c>
    </row>
    <row r="54" spans="1:13">
      <c r="A54" s="6" t="s">
        <v>86</v>
      </c>
      <c r="B54" s="58" t="s">
        <v>87</v>
      </c>
      <c r="C54" s="7">
        <v>250</v>
      </c>
      <c r="D54" s="6">
        <v>1.8</v>
      </c>
      <c r="E54" s="6">
        <v>4.2</v>
      </c>
      <c r="F54" s="6">
        <v>10.7</v>
      </c>
      <c r="G54" s="7">
        <v>88</v>
      </c>
      <c r="H54" s="6">
        <v>7.0000000000000007E-2</v>
      </c>
      <c r="I54" s="59">
        <v>0.05</v>
      </c>
      <c r="J54" s="6">
        <v>8.52</v>
      </c>
      <c r="K54" s="6">
        <v>21.34</v>
      </c>
      <c r="L54" s="7">
        <v>20.5</v>
      </c>
      <c r="M54" s="6">
        <v>0.75</v>
      </c>
    </row>
    <row r="55" spans="1:13">
      <c r="A55" s="14"/>
      <c r="B55" s="15" t="s">
        <v>88</v>
      </c>
      <c r="C55" s="16"/>
      <c r="D55" s="15"/>
      <c r="E55" s="15"/>
      <c r="F55" s="15"/>
      <c r="G55" s="16"/>
      <c r="H55" s="15"/>
      <c r="I55" s="28"/>
      <c r="J55" s="15"/>
      <c r="K55" s="15"/>
      <c r="L55" s="16"/>
      <c r="M55" s="15"/>
    </row>
    <row r="56" spans="1:13">
      <c r="A56" s="71" t="s">
        <v>89</v>
      </c>
      <c r="B56" s="71" t="s">
        <v>90</v>
      </c>
      <c r="C56" s="72" t="s">
        <v>91</v>
      </c>
      <c r="D56" s="71">
        <v>20.440000000000001</v>
      </c>
      <c r="E56" s="72">
        <v>20.440000000000001</v>
      </c>
      <c r="F56" s="71">
        <v>24.28</v>
      </c>
      <c r="G56" s="71">
        <v>398.6</v>
      </c>
      <c r="H56" s="73">
        <v>0.27</v>
      </c>
      <c r="I56" s="74">
        <v>0.28999999999999998</v>
      </c>
      <c r="J56" s="73">
        <v>30.7</v>
      </c>
      <c r="K56" s="71">
        <v>61.9</v>
      </c>
      <c r="L56" s="72">
        <v>68.3</v>
      </c>
      <c r="M56" s="71">
        <v>2.9</v>
      </c>
    </row>
    <row r="57" spans="1:13">
      <c r="A57" s="75"/>
      <c r="B57" s="28" t="s">
        <v>92</v>
      </c>
      <c r="C57" s="75"/>
      <c r="D57" s="76"/>
      <c r="F57" s="76"/>
      <c r="G57" s="75"/>
      <c r="H57" s="75"/>
      <c r="I57" s="75"/>
      <c r="J57" s="76"/>
      <c r="K57" s="75"/>
      <c r="L57" s="77"/>
      <c r="M57" s="78"/>
    </row>
    <row r="58" spans="1:13">
      <c r="A58" s="12" t="s">
        <v>73</v>
      </c>
      <c r="B58" s="79" t="s">
        <v>74</v>
      </c>
      <c r="C58" s="8">
        <v>200</v>
      </c>
      <c r="D58" s="12">
        <v>0.2</v>
      </c>
      <c r="E58" s="9">
        <v>0.1</v>
      </c>
      <c r="F58" s="12">
        <v>17.2</v>
      </c>
      <c r="G58" s="9">
        <v>68</v>
      </c>
      <c r="H58" s="12">
        <v>0.01</v>
      </c>
      <c r="I58" s="80">
        <v>0.01</v>
      </c>
      <c r="J58" s="15">
        <v>1.6</v>
      </c>
      <c r="K58" s="15">
        <v>6.03</v>
      </c>
      <c r="L58" s="12">
        <v>3.13</v>
      </c>
      <c r="M58" s="10">
        <v>0.8</v>
      </c>
    </row>
    <row r="59" spans="1:13">
      <c r="A59" s="75"/>
      <c r="B59" s="34" t="s">
        <v>45</v>
      </c>
      <c r="C59" s="36">
        <v>50</v>
      </c>
      <c r="D59" s="37">
        <v>3.8</v>
      </c>
      <c r="E59" s="36">
        <v>0.4</v>
      </c>
      <c r="F59" s="37">
        <v>24.6</v>
      </c>
      <c r="G59" s="36">
        <v>117.55743</v>
      </c>
      <c r="H59" s="37">
        <v>0.06</v>
      </c>
      <c r="I59" s="36">
        <v>0.01</v>
      </c>
      <c r="J59" s="37">
        <v>0</v>
      </c>
      <c r="K59" s="36">
        <v>10</v>
      </c>
      <c r="L59" s="37">
        <v>7</v>
      </c>
      <c r="M59" s="38">
        <v>0.56999999999999995</v>
      </c>
    </row>
    <row r="60" spans="1:13">
      <c r="A60" s="40"/>
      <c r="B60" s="40" t="s">
        <v>46</v>
      </c>
      <c r="C60" s="45">
        <v>40</v>
      </c>
      <c r="D60" s="44">
        <v>2.64</v>
      </c>
      <c r="E60" s="45">
        <v>0.48</v>
      </c>
      <c r="F60" s="44">
        <v>13.704000000000001</v>
      </c>
      <c r="G60" s="44">
        <v>66.16</v>
      </c>
      <c r="H60" s="44">
        <v>0.08</v>
      </c>
      <c r="I60" s="45">
        <v>0.03</v>
      </c>
      <c r="J60" s="44">
        <v>0</v>
      </c>
      <c r="K60" s="45">
        <v>14</v>
      </c>
      <c r="L60" s="44">
        <v>18.8</v>
      </c>
      <c r="M60" s="46">
        <v>1.6</v>
      </c>
    </row>
    <row r="61" spans="1:13">
      <c r="A61" s="21"/>
      <c r="B61" s="48" t="s">
        <v>47</v>
      </c>
      <c r="C61" s="48"/>
      <c r="D61" s="40">
        <f t="shared" ref="D61:M61" si="5">SUM(D53:D60)</f>
        <v>30.180000000000003</v>
      </c>
      <c r="E61" s="41">
        <f t="shared" si="5"/>
        <v>29.220000000000002</v>
      </c>
      <c r="F61" s="40">
        <f t="shared" si="5"/>
        <v>99.384000000000015</v>
      </c>
      <c r="G61" s="41">
        <f t="shared" si="5"/>
        <v>810.31742999999994</v>
      </c>
      <c r="H61" s="40">
        <f t="shared" si="5"/>
        <v>0.51</v>
      </c>
      <c r="I61" s="41">
        <f t="shared" si="5"/>
        <v>0.42000000000000004</v>
      </c>
      <c r="J61" s="40">
        <f t="shared" si="5"/>
        <v>51.919999999999995</v>
      </c>
      <c r="K61" s="41">
        <f t="shared" si="5"/>
        <v>144.09</v>
      </c>
      <c r="L61" s="40">
        <f t="shared" si="5"/>
        <v>133.47</v>
      </c>
      <c r="M61" s="42">
        <f t="shared" si="5"/>
        <v>7.3900000000000006</v>
      </c>
    </row>
    <row r="62" spans="1:13">
      <c r="A62" s="25"/>
      <c r="B62" s="26" t="s">
        <v>48</v>
      </c>
      <c r="C62" s="9"/>
      <c r="D62" s="9"/>
      <c r="E62" s="9"/>
      <c r="F62" s="9"/>
      <c r="G62" s="9"/>
      <c r="H62" s="9"/>
      <c r="I62" s="11"/>
      <c r="J62" s="9"/>
      <c r="K62" s="9"/>
      <c r="L62" s="9"/>
      <c r="M62" s="10"/>
    </row>
    <row r="63" spans="1:13">
      <c r="A63" s="8"/>
      <c r="B63" s="81" t="s">
        <v>93</v>
      </c>
      <c r="C63" s="9">
        <v>20</v>
      </c>
      <c r="D63" s="12">
        <v>0</v>
      </c>
      <c r="E63" s="9">
        <v>0</v>
      </c>
      <c r="F63" s="12">
        <v>0</v>
      </c>
      <c r="G63" s="9">
        <v>2</v>
      </c>
      <c r="H63" s="12">
        <v>0.01</v>
      </c>
      <c r="I63" s="56">
        <v>0</v>
      </c>
      <c r="J63" s="12">
        <v>1.4</v>
      </c>
      <c r="K63" s="12">
        <v>3.4</v>
      </c>
      <c r="L63" s="9">
        <v>2.8</v>
      </c>
      <c r="M63" s="12">
        <v>0.1</v>
      </c>
    </row>
    <row r="64" spans="1:13">
      <c r="A64" s="14" t="s">
        <v>94</v>
      </c>
      <c r="B64" s="15" t="s">
        <v>95</v>
      </c>
      <c r="C64" s="16">
        <v>80</v>
      </c>
      <c r="D64" s="15">
        <v>12.7</v>
      </c>
      <c r="E64" s="16">
        <v>8.5</v>
      </c>
      <c r="F64" s="15">
        <v>12.2</v>
      </c>
      <c r="G64" s="16">
        <v>177</v>
      </c>
      <c r="H64" s="15">
        <v>0.11</v>
      </c>
      <c r="I64" s="28">
        <v>0.11</v>
      </c>
      <c r="J64" s="15">
        <v>0.3</v>
      </c>
      <c r="K64" s="15">
        <v>37.03</v>
      </c>
      <c r="L64" s="16">
        <v>23.72</v>
      </c>
      <c r="M64" s="15">
        <v>0.78</v>
      </c>
    </row>
    <row r="65" spans="1:13">
      <c r="A65" s="6" t="s">
        <v>96</v>
      </c>
      <c r="B65" s="82" t="s">
        <v>97</v>
      </c>
      <c r="C65" s="7">
        <v>180</v>
      </c>
      <c r="D65" s="6">
        <v>3.7</v>
      </c>
      <c r="E65" s="7">
        <v>5.9</v>
      </c>
      <c r="F65" s="6">
        <v>24</v>
      </c>
      <c r="G65" s="7">
        <v>166</v>
      </c>
      <c r="H65" s="6">
        <v>0.14000000000000001</v>
      </c>
      <c r="I65" s="59">
        <v>0.12</v>
      </c>
      <c r="J65" s="63">
        <v>12.45</v>
      </c>
      <c r="K65" s="6">
        <v>42.72</v>
      </c>
      <c r="L65" s="7">
        <v>34.08</v>
      </c>
      <c r="M65" s="6">
        <v>1.24</v>
      </c>
    </row>
    <row r="66" spans="1:13">
      <c r="A66" s="12" t="s">
        <v>98</v>
      </c>
      <c r="B66" s="81" t="s">
        <v>99</v>
      </c>
      <c r="C66" s="10">
        <v>200</v>
      </c>
      <c r="D66" s="12">
        <v>3.3</v>
      </c>
      <c r="E66" s="9">
        <v>3.1</v>
      </c>
      <c r="F66" s="12">
        <v>13.6</v>
      </c>
      <c r="G66" s="9">
        <v>94</v>
      </c>
      <c r="H66" s="12">
        <v>0.03</v>
      </c>
      <c r="I66" s="28">
        <v>0.12</v>
      </c>
      <c r="J66" s="10">
        <v>0.52</v>
      </c>
      <c r="K66" s="12">
        <v>108.57</v>
      </c>
      <c r="L66" s="9">
        <v>21.05</v>
      </c>
      <c r="M66" s="12">
        <v>0.56999999999999995</v>
      </c>
    </row>
    <row r="67" spans="1:13">
      <c r="A67" s="65"/>
      <c r="B67" s="34" t="s">
        <v>45</v>
      </c>
      <c r="C67" s="33">
        <v>50</v>
      </c>
      <c r="D67" s="31">
        <v>3.8</v>
      </c>
      <c r="E67" s="33">
        <v>0.4</v>
      </c>
      <c r="F67" s="31">
        <v>24.6</v>
      </c>
      <c r="G67" s="33">
        <v>117.55743</v>
      </c>
      <c r="H67" s="31">
        <v>0.06</v>
      </c>
      <c r="I67" s="33">
        <v>0.01</v>
      </c>
      <c r="J67" s="31">
        <v>0</v>
      </c>
      <c r="K67" s="33">
        <v>10</v>
      </c>
      <c r="L67" s="31">
        <v>7</v>
      </c>
      <c r="M67" s="34">
        <v>0.56999999999999995</v>
      </c>
    </row>
    <row r="68" spans="1:13">
      <c r="A68" s="12"/>
      <c r="B68" s="31" t="s">
        <v>100</v>
      </c>
      <c r="C68" s="33">
        <v>100</v>
      </c>
      <c r="D68" s="31">
        <v>0.8</v>
      </c>
      <c r="E68" s="33">
        <v>0.8</v>
      </c>
      <c r="F68" s="31">
        <v>19.600000000000001</v>
      </c>
      <c r="G68" s="33">
        <v>94.6</v>
      </c>
      <c r="H68" s="31">
        <v>0.06</v>
      </c>
      <c r="I68" s="33">
        <v>0.04</v>
      </c>
      <c r="J68" s="31">
        <v>20</v>
      </c>
      <c r="K68" s="33">
        <v>32</v>
      </c>
      <c r="L68" s="31">
        <v>18</v>
      </c>
      <c r="M68" s="34">
        <v>4.4000000000000004</v>
      </c>
    </row>
    <row r="69" spans="1:13">
      <c r="A69" s="21"/>
      <c r="B69" s="26" t="s">
        <v>59</v>
      </c>
      <c r="C69" s="26"/>
      <c r="D69" s="12">
        <f t="shared" ref="D69:M69" si="6">SUM(D63:D68)</f>
        <v>24.3</v>
      </c>
      <c r="E69" s="12">
        <f t="shared" si="6"/>
        <v>18.7</v>
      </c>
      <c r="F69" s="12">
        <f t="shared" si="6"/>
        <v>94</v>
      </c>
      <c r="G69" s="9">
        <f t="shared" si="6"/>
        <v>651.15742999999998</v>
      </c>
      <c r="H69" s="12">
        <f t="shared" si="6"/>
        <v>0.41000000000000003</v>
      </c>
      <c r="I69" s="11">
        <f t="shared" si="6"/>
        <v>0.39999999999999997</v>
      </c>
      <c r="J69" s="12">
        <f t="shared" si="6"/>
        <v>34.67</v>
      </c>
      <c r="K69" s="10">
        <f t="shared" si="6"/>
        <v>233.72</v>
      </c>
      <c r="L69" s="12">
        <f t="shared" si="6"/>
        <v>106.64999999999999</v>
      </c>
      <c r="M69" s="12">
        <f t="shared" si="6"/>
        <v>7.66</v>
      </c>
    </row>
    <row r="70" spans="1:13">
      <c r="A70" s="21"/>
      <c r="B70" s="48" t="s">
        <v>60</v>
      </c>
      <c r="C70" s="41"/>
      <c r="D70" s="40">
        <f t="shared" ref="D70:L70" si="7">D61+D69</f>
        <v>54.480000000000004</v>
      </c>
      <c r="E70" s="41">
        <f t="shared" si="7"/>
        <v>47.92</v>
      </c>
      <c r="F70" s="40">
        <f>F61+F69</f>
        <v>193.38400000000001</v>
      </c>
      <c r="G70" s="41">
        <f t="shared" si="7"/>
        <v>1461.4748599999998</v>
      </c>
      <c r="H70" s="40">
        <f t="shared" si="7"/>
        <v>0.92</v>
      </c>
      <c r="I70" s="40">
        <f t="shared" si="7"/>
        <v>0.82000000000000006</v>
      </c>
      <c r="J70" s="42">
        <f t="shared" si="7"/>
        <v>86.59</v>
      </c>
      <c r="K70" s="41">
        <f t="shared" si="7"/>
        <v>377.81</v>
      </c>
      <c r="L70" s="40">
        <f t="shared" si="7"/>
        <v>240.12</v>
      </c>
      <c r="M70" s="42">
        <f>M61+M69</f>
        <v>15.05</v>
      </c>
    </row>
    <row r="71" spans="1:13">
      <c r="A71" s="21"/>
      <c r="B71" s="22" t="s">
        <v>101</v>
      </c>
      <c r="C71" s="23"/>
      <c r="E71" s="23"/>
      <c r="J71" s="23"/>
      <c r="M71" s="24"/>
    </row>
    <row r="72" spans="1:13">
      <c r="A72" s="66"/>
      <c r="B72" s="26" t="s">
        <v>31</v>
      </c>
      <c r="C72" s="16"/>
      <c r="D72" s="9"/>
      <c r="E72" s="16"/>
      <c r="F72" s="9"/>
      <c r="G72" s="9"/>
      <c r="H72" s="9"/>
      <c r="I72" s="11"/>
      <c r="J72" s="16"/>
      <c r="K72" s="9"/>
      <c r="L72" s="9"/>
      <c r="M72" s="10"/>
    </row>
    <row r="73" spans="1:13">
      <c r="A73" s="6" t="s">
        <v>102</v>
      </c>
      <c r="B73" s="81" t="s">
        <v>103</v>
      </c>
      <c r="C73" s="9">
        <v>80</v>
      </c>
      <c r="D73" s="12">
        <v>0.8</v>
      </c>
      <c r="E73" s="9">
        <v>3.6</v>
      </c>
      <c r="F73" s="12">
        <v>11.6</v>
      </c>
      <c r="G73" s="9">
        <v>80</v>
      </c>
      <c r="H73" s="12">
        <v>0.03</v>
      </c>
      <c r="I73" s="11">
        <v>0.04</v>
      </c>
      <c r="J73" s="12">
        <v>1.38</v>
      </c>
      <c r="K73" s="9">
        <v>16.559999999999999</v>
      </c>
      <c r="L73" s="12">
        <v>22.75</v>
      </c>
      <c r="M73" s="12">
        <v>0.44</v>
      </c>
    </row>
    <row r="74" spans="1:13">
      <c r="A74" s="6" t="s">
        <v>104</v>
      </c>
      <c r="B74" s="58" t="s">
        <v>105</v>
      </c>
      <c r="C74" s="7" t="s">
        <v>37</v>
      </c>
      <c r="D74" s="6">
        <v>1.7</v>
      </c>
      <c r="E74" s="6">
        <v>5</v>
      </c>
      <c r="F74" s="6">
        <v>11.6</v>
      </c>
      <c r="G74" s="7">
        <v>97</v>
      </c>
      <c r="H74" s="6">
        <v>0.04</v>
      </c>
      <c r="I74" s="59">
        <v>0.04</v>
      </c>
      <c r="J74" s="7">
        <v>7.94</v>
      </c>
      <c r="K74" s="7">
        <v>28.94</v>
      </c>
      <c r="L74" s="7">
        <v>20.97</v>
      </c>
      <c r="M74" s="6">
        <v>0.95</v>
      </c>
    </row>
    <row r="75" spans="1:13">
      <c r="A75" s="75"/>
      <c r="B75" s="15" t="s">
        <v>88</v>
      </c>
      <c r="C75" s="16"/>
      <c r="D75" s="15"/>
      <c r="E75" s="15"/>
      <c r="F75" s="15"/>
      <c r="G75" s="16"/>
      <c r="H75" s="15"/>
      <c r="I75" s="28"/>
      <c r="J75" s="16"/>
      <c r="K75" s="16"/>
      <c r="L75" s="16"/>
      <c r="M75" s="15"/>
    </row>
    <row r="76" spans="1:13">
      <c r="A76" s="6" t="s">
        <v>106</v>
      </c>
      <c r="B76" s="83" t="s">
        <v>107</v>
      </c>
      <c r="C76" s="7" t="s">
        <v>108</v>
      </c>
      <c r="D76" s="6">
        <v>19.3</v>
      </c>
      <c r="E76" s="6">
        <v>19.899999999999999</v>
      </c>
      <c r="F76" s="6">
        <v>18.899999999999999</v>
      </c>
      <c r="G76" s="7">
        <v>334</v>
      </c>
      <c r="H76" s="49">
        <v>0.16</v>
      </c>
      <c r="I76" s="17">
        <v>0.18</v>
      </c>
      <c r="J76" s="6">
        <v>8.77</v>
      </c>
      <c r="K76" s="7">
        <v>23.88</v>
      </c>
      <c r="L76" s="6">
        <v>48.35</v>
      </c>
      <c r="M76" s="6">
        <v>3.59</v>
      </c>
    </row>
    <row r="77" spans="1:13">
      <c r="A77" s="14" t="s">
        <v>109</v>
      </c>
      <c r="B77" s="12" t="s">
        <v>110</v>
      </c>
      <c r="C77" s="84">
        <v>200</v>
      </c>
      <c r="D77" s="49">
        <v>0.5</v>
      </c>
      <c r="E77" s="49">
        <v>0.1</v>
      </c>
      <c r="F77" s="49">
        <v>31.2</v>
      </c>
      <c r="G77" s="85">
        <v>121</v>
      </c>
      <c r="H77" s="49">
        <v>7.0000000000000007E-2</v>
      </c>
      <c r="I77" s="59">
        <v>0.21</v>
      </c>
      <c r="J77" s="49">
        <v>0.28999999999999998</v>
      </c>
      <c r="K77" s="49">
        <v>14.62</v>
      </c>
      <c r="L77" s="85">
        <v>8.5</v>
      </c>
      <c r="M77" s="49">
        <v>0.92</v>
      </c>
    </row>
    <row r="78" spans="1:13">
      <c r="A78" s="66"/>
      <c r="B78" s="34" t="s">
        <v>45</v>
      </c>
      <c r="C78" s="41">
        <v>50</v>
      </c>
      <c r="D78" s="40">
        <v>3.8</v>
      </c>
      <c r="E78" s="41">
        <v>0.4</v>
      </c>
      <c r="F78" s="40">
        <v>24.6</v>
      </c>
      <c r="G78" s="41">
        <v>117.55743</v>
      </c>
      <c r="H78" s="40">
        <v>0.06</v>
      </c>
      <c r="I78" s="41">
        <v>0.01</v>
      </c>
      <c r="J78" s="40">
        <v>0</v>
      </c>
      <c r="K78" s="41">
        <v>10</v>
      </c>
      <c r="L78" s="40">
        <v>7</v>
      </c>
      <c r="M78" s="42">
        <v>0.56999999999999995</v>
      </c>
    </row>
    <row r="79" spans="1:13">
      <c r="A79" s="86"/>
      <c r="B79" s="40" t="s">
        <v>46</v>
      </c>
      <c r="C79" s="41">
        <v>40</v>
      </c>
      <c r="D79" s="40">
        <v>2.64</v>
      </c>
      <c r="E79" s="41">
        <v>0.48</v>
      </c>
      <c r="F79" s="40">
        <v>13.704000000000001</v>
      </c>
      <c r="G79" s="40">
        <v>66.16</v>
      </c>
      <c r="H79" s="40">
        <v>0.08</v>
      </c>
      <c r="I79" s="41">
        <v>0.03</v>
      </c>
      <c r="J79" s="40">
        <v>0</v>
      </c>
      <c r="K79" s="41">
        <v>14</v>
      </c>
      <c r="L79" s="40">
        <v>18.8</v>
      </c>
      <c r="M79" s="42">
        <v>1.6</v>
      </c>
    </row>
    <row r="80" spans="1:13">
      <c r="A80" s="39"/>
      <c r="B80" s="48" t="s">
        <v>47</v>
      </c>
      <c r="C80" s="48"/>
      <c r="D80" s="40">
        <f t="shared" ref="D80:M80" si="8">SUM(D73:D79)</f>
        <v>28.740000000000002</v>
      </c>
      <c r="E80" s="41">
        <f t="shared" si="8"/>
        <v>29.48</v>
      </c>
      <c r="F80" s="40">
        <f t="shared" si="8"/>
        <v>111.60400000000001</v>
      </c>
      <c r="G80" s="41">
        <f t="shared" si="8"/>
        <v>815.71742999999992</v>
      </c>
      <c r="H80" s="40">
        <f t="shared" si="8"/>
        <v>0.44000000000000006</v>
      </c>
      <c r="I80" s="41">
        <f t="shared" si="8"/>
        <v>0.51</v>
      </c>
      <c r="J80" s="40">
        <f t="shared" si="8"/>
        <v>18.38</v>
      </c>
      <c r="K80" s="41">
        <f t="shared" si="8"/>
        <v>108</v>
      </c>
      <c r="L80" s="40">
        <f t="shared" si="8"/>
        <v>126.36999999999999</v>
      </c>
      <c r="M80" s="42">
        <f t="shared" si="8"/>
        <v>8.07</v>
      </c>
    </row>
    <row r="81" spans="1:13">
      <c r="A81" s="25"/>
      <c r="B81" s="26" t="s">
        <v>48</v>
      </c>
      <c r="C81" s="9"/>
      <c r="D81" s="9"/>
      <c r="E81" s="9"/>
      <c r="F81" s="9"/>
      <c r="G81" s="9"/>
      <c r="H81" s="9"/>
      <c r="I81" s="11"/>
      <c r="J81" s="9"/>
      <c r="K81" s="9"/>
      <c r="L81" s="9"/>
      <c r="M81" s="10"/>
    </row>
    <row r="82" spans="1:13">
      <c r="A82" s="86"/>
      <c r="B82" s="12" t="s">
        <v>49</v>
      </c>
      <c r="C82" s="10">
        <v>10</v>
      </c>
      <c r="D82" s="49">
        <v>3</v>
      </c>
      <c r="E82" s="49">
        <v>3</v>
      </c>
      <c r="F82" s="49">
        <v>0</v>
      </c>
      <c r="G82" s="49">
        <v>36</v>
      </c>
      <c r="H82" s="49">
        <v>0</v>
      </c>
      <c r="I82" s="20">
        <v>7.0000000000000007E-2</v>
      </c>
      <c r="J82" s="12">
        <v>0</v>
      </c>
      <c r="K82" s="50">
        <v>100</v>
      </c>
      <c r="L82" s="49">
        <v>505</v>
      </c>
      <c r="M82" s="49">
        <v>7.0000000000000007E-2</v>
      </c>
    </row>
    <row r="83" spans="1:13">
      <c r="A83" s="14" t="s">
        <v>111</v>
      </c>
      <c r="B83" s="15" t="s">
        <v>112</v>
      </c>
      <c r="C83" s="16" t="s">
        <v>55</v>
      </c>
      <c r="D83" s="15">
        <v>5.6</v>
      </c>
      <c r="E83" s="16">
        <v>7.6</v>
      </c>
      <c r="F83" s="15">
        <v>29.5</v>
      </c>
      <c r="G83" s="16">
        <v>209</v>
      </c>
      <c r="H83" s="15">
        <v>0.1</v>
      </c>
      <c r="I83" s="28">
        <v>0.14000000000000001</v>
      </c>
      <c r="J83" s="15">
        <v>0.47</v>
      </c>
      <c r="K83" s="15">
        <v>112.38</v>
      </c>
      <c r="L83" s="64">
        <v>32.72</v>
      </c>
      <c r="M83" s="15">
        <v>0.71</v>
      </c>
    </row>
    <row r="84" spans="1:13">
      <c r="A84" s="6" t="s">
        <v>113</v>
      </c>
      <c r="B84" s="82" t="s">
        <v>114</v>
      </c>
      <c r="C84" s="7">
        <v>100</v>
      </c>
      <c r="D84" s="6">
        <v>7.3</v>
      </c>
      <c r="E84" s="7">
        <v>11.7</v>
      </c>
      <c r="F84" s="6">
        <v>55.4</v>
      </c>
      <c r="G84" s="5">
        <v>358</v>
      </c>
      <c r="H84" s="6">
        <v>0.08</v>
      </c>
      <c r="I84" s="27">
        <v>0.04</v>
      </c>
      <c r="J84" s="63">
        <v>0</v>
      </c>
      <c r="K84" s="6">
        <v>15.51</v>
      </c>
      <c r="L84" s="7">
        <v>9.7200000000000006</v>
      </c>
      <c r="M84" s="6">
        <v>0.82</v>
      </c>
    </row>
    <row r="85" spans="1:13">
      <c r="A85" s="12" t="s">
        <v>115</v>
      </c>
      <c r="B85" s="56" t="s">
        <v>116</v>
      </c>
      <c r="C85" s="57">
        <v>200</v>
      </c>
      <c r="D85" s="57">
        <v>0.1</v>
      </c>
      <c r="E85" s="57">
        <v>0</v>
      </c>
      <c r="F85" s="57">
        <v>9.3000000000000007</v>
      </c>
      <c r="G85" s="11">
        <v>37</v>
      </c>
      <c r="H85" s="56">
        <v>0</v>
      </c>
      <c r="I85" s="11">
        <v>0</v>
      </c>
      <c r="J85" s="56">
        <v>1.1200000000000001</v>
      </c>
      <c r="K85" s="11">
        <v>2.73</v>
      </c>
      <c r="L85" s="56">
        <v>0.73</v>
      </c>
      <c r="M85" s="56">
        <v>0.06</v>
      </c>
    </row>
    <row r="86" spans="1:13">
      <c r="A86" s="66"/>
      <c r="B86" s="34" t="s">
        <v>45</v>
      </c>
      <c r="C86" s="40">
        <v>50</v>
      </c>
      <c r="D86" s="31">
        <v>3.8</v>
      </c>
      <c r="E86" s="33">
        <v>0.4</v>
      </c>
      <c r="F86" s="31">
        <v>24.6</v>
      </c>
      <c r="G86" s="33">
        <v>117.55743</v>
      </c>
      <c r="H86" s="31">
        <v>0.06</v>
      </c>
      <c r="I86" s="33">
        <v>0.01</v>
      </c>
      <c r="J86" s="31">
        <v>0</v>
      </c>
      <c r="K86" s="33">
        <v>10</v>
      </c>
      <c r="L86" s="31">
        <v>7</v>
      </c>
      <c r="M86" s="34">
        <v>0.56999999999999995</v>
      </c>
    </row>
    <row r="87" spans="1:13">
      <c r="A87" s="21"/>
      <c r="B87" s="26" t="s">
        <v>59</v>
      </c>
      <c r="C87" s="26"/>
      <c r="D87" s="12">
        <f t="shared" ref="D87:M87" si="9">SUM(D82:D86)</f>
        <v>19.799999999999997</v>
      </c>
      <c r="E87" s="12">
        <f t="shared" si="9"/>
        <v>22.699999999999996</v>
      </c>
      <c r="F87" s="12">
        <f t="shared" si="9"/>
        <v>118.80000000000001</v>
      </c>
      <c r="G87" s="9">
        <f t="shared" si="9"/>
        <v>757.55742999999995</v>
      </c>
      <c r="H87" s="12">
        <f t="shared" si="9"/>
        <v>0.24</v>
      </c>
      <c r="I87" s="11">
        <f t="shared" si="9"/>
        <v>0.26</v>
      </c>
      <c r="J87" s="12">
        <f t="shared" si="9"/>
        <v>1.59</v>
      </c>
      <c r="K87" s="10">
        <f t="shared" si="9"/>
        <v>240.61999999999998</v>
      </c>
      <c r="L87" s="12">
        <f t="shared" si="9"/>
        <v>555.17000000000007</v>
      </c>
      <c r="M87" s="12">
        <f t="shared" si="9"/>
        <v>2.23</v>
      </c>
    </row>
    <row r="88" spans="1:13">
      <c r="A88" s="21"/>
      <c r="B88" s="48" t="s">
        <v>60</v>
      </c>
      <c r="C88" s="41"/>
      <c r="D88" s="40">
        <f t="shared" ref="D88:M88" si="10">D80+D87</f>
        <v>48.54</v>
      </c>
      <c r="E88" s="41">
        <f t="shared" si="10"/>
        <v>52.179999999999993</v>
      </c>
      <c r="F88" s="40">
        <f t="shared" si="10"/>
        <v>230.40400000000002</v>
      </c>
      <c r="G88" s="41">
        <f t="shared" si="10"/>
        <v>1573.27486</v>
      </c>
      <c r="H88" s="40">
        <f t="shared" si="10"/>
        <v>0.68</v>
      </c>
      <c r="I88" s="40">
        <f t="shared" si="10"/>
        <v>0.77</v>
      </c>
      <c r="J88" s="42">
        <f t="shared" si="10"/>
        <v>19.97</v>
      </c>
      <c r="K88" s="41">
        <f t="shared" si="10"/>
        <v>348.62</v>
      </c>
      <c r="L88" s="40">
        <f t="shared" si="10"/>
        <v>681.54000000000008</v>
      </c>
      <c r="M88" s="42">
        <f t="shared" si="10"/>
        <v>10.3</v>
      </c>
    </row>
    <row r="89" spans="1:13">
      <c r="A89" s="21"/>
      <c r="B89" s="22" t="s">
        <v>117</v>
      </c>
      <c r="C89" s="23"/>
      <c r="E89" s="23"/>
      <c r="F89" s="23"/>
      <c r="G89" s="23"/>
      <c r="H89" s="23"/>
      <c r="I89" s="23"/>
      <c r="J89" s="23"/>
      <c r="K89" s="23"/>
      <c r="L89" s="23"/>
      <c r="M89" s="24"/>
    </row>
    <row r="90" spans="1:13">
      <c r="A90" s="66"/>
      <c r="B90" s="26" t="s">
        <v>31</v>
      </c>
      <c r="C90" s="16"/>
      <c r="D90" s="9"/>
      <c r="E90" s="16"/>
      <c r="F90" s="16"/>
      <c r="G90" s="16"/>
      <c r="H90" s="16"/>
      <c r="I90" s="87"/>
      <c r="J90" s="16"/>
      <c r="K90" s="16"/>
      <c r="L90" s="16"/>
      <c r="M90" s="64"/>
    </row>
    <row r="91" spans="1:13">
      <c r="A91" s="12" t="s">
        <v>118</v>
      </c>
      <c r="B91" s="81" t="s">
        <v>119</v>
      </c>
      <c r="C91" s="9">
        <v>80</v>
      </c>
      <c r="D91" s="12">
        <v>1.1000000000000001</v>
      </c>
      <c r="E91" s="12">
        <v>6.6</v>
      </c>
      <c r="F91" s="12">
        <v>5.3</v>
      </c>
      <c r="G91" s="12">
        <v>84</v>
      </c>
      <c r="H91" s="12">
        <v>0.01</v>
      </c>
      <c r="I91" s="56">
        <v>0.02</v>
      </c>
      <c r="J91" s="10">
        <v>1.49</v>
      </c>
      <c r="K91" s="12">
        <v>27.69</v>
      </c>
      <c r="L91" s="9">
        <v>14.92</v>
      </c>
      <c r="M91" s="12">
        <v>0.96</v>
      </c>
    </row>
    <row r="92" spans="1:13">
      <c r="A92" s="6" t="s">
        <v>120</v>
      </c>
      <c r="B92" s="58" t="s">
        <v>121</v>
      </c>
      <c r="C92" s="7">
        <v>250</v>
      </c>
      <c r="D92" s="6">
        <v>2.6</v>
      </c>
      <c r="E92" s="6">
        <v>4.3</v>
      </c>
      <c r="F92" s="6">
        <v>11.6</v>
      </c>
      <c r="G92" s="7">
        <v>96</v>
      </c>
      <c r="H92" s="6">
        <v>0.02</v>
      </c>
      <c r="I92" s="59">
        <v>0.03</v>
      </c>
      <c r="J92" s="7">
        <v>0.6</v>
      </c>
      <c r="K92" s="7">
        <v>11.61</v>
      </c>
      <c r="L92" s="7">
        <v>7.18</v>
      </c>
      <c r="M92" s="6">
        <v>0.41</v>
      </c>
    </row>
    <row r="93" spans="1:13">
      <c r="A93" s="14"/>
      <c r="B93" s="15" t="s">
        <v>66</v>
      </c>
      <c r="C93" s="16"/>
      <c r="D93" s="15"/>
      <c r="E93" s="15"/>
      <c r="F93" s="15"/>
      <c r="G93" s="16"/>
      <c r="H93" s="15"/>
      <c r="I93" s="28"/>
      <c r="J93" s="16"/>
      <c r="K93" s="16"/>
      <c r="L93" s="16"/>
      <c r="M93" s="15"/>
    </row>
    <row r="94" spans="1:13">
      <c r="A94" s="6" t="s">
        <v>122</v>
      </c>
      <c r="B94" s="83" t="s">
        <v>123</v>
      </c>
      <c r="C94" s="7">
        <v>150</v>
      </c>
      <c r="D94" s="6">
        <v>23.2</v>
      </c>
      <c r="E94" s="6">
        <v>11.6</v>
      </c>
      <c r="F94" s="63">
        <v>4.7</v>
      </c>
      <c r="G94" s="6">
        <v>216</v>
      </c>
      <c r="H94" s="63">
        <v>0.21</v>
      </c>
      <c r="I94" s="88">
        <v>0.17</v>
      </c>
      <c r="J94" s="6">
        <v>2.5299999999999998</v>
      </c>
      <c r="K94" s="6">
        <v>30.19</v>
      </c>
      <c r="L94" s="7">
        <v>41.66</v>
      </c>
      <c r="M94" s="6">
        <v>0.97</v>
      </c>
    </row>
    <row r="95" spans="1:13">
      <c r="A95" s="75"/>
      <c r="B95" s="28" t="s">
        <v>124</v>
      </c>
      <c r="C95" s="75"/>
      <c r="D95" s="75"/>
      <c r="E95" s="75"/>
      <c r="F95" s="75"/>
      <c r="G95" s="75"/>
      <c r="H95" s="75"/>
      <c r="I95" s="89"/>
      <c r="J95" s="75"/>
      <c r="K95" s="75"/>
      <c r="L95" s="75"/>
      <c r="M95" s="76"/>
    </row>
    <row r="96" spans="1:13">
      <c r="A96" s="15" t="s">
        <v>125</v>
      </c>
      <c r="B96" s="79" t="s">
        <v>126</v>
      </c>
      <c r="C96" s="15" t="s">
        <v>127</v>
      </c>
      <c r="D96" s="50">
        <v>3.53</v>
      </c>
      <c r="E96" s="49">
        <v>3.9</v>
      </c>
      <c r="F96" s="15">
        <v>26.5</v>
      </c>
      <c r="G96" s="50">
        <v>159</v>
      </c>
      <c r="H96" s="15">
        <v>0.15</v>
      </c>
      <c r="I96" s="87">
        <v>0.1</v>
      </c>
      <c r="J96" s="15">
        <v>7.29</v>
      </c>
      <c r="K96" s="15">
        <v>16.88</v>
      </c>
      <c r="L96" s="15">
        <v>37.729999999999997</v>
      </c>
      <c r="M96" s="64">
        <v>1.48</v>
      </c>
    </row>
    <row r="97" spans="1:13">
      <c r="A97" s="12" t="s">
        <v>73</v>
      </c>
      <c r="B97" s="79" t="s">
        <v>74</v>
      </c>
      <c r="C97" s="10">
        <v>200</v>
      </c>
      <c r="D97" s="6">
        <v>0.2</v>
      </c>
      <c r="E97" s="7">
        <v>0.1</v>
      </c>
      <c r="F97" s="6">
        <v>17.2</v>
      </c>
      <c r="G97" s="7">
        <v>68</v>
      </c>
      <c r="H97" s="6">
        <v>0.01</v>
      </c>
      <c r="I97" s="61">
        <v>0.01</v>
      </c>
      <c r="J97" s="49">
        <v>1.6</v>
      </c>
      <c r="K97" s="49">
        <v>6.03</v>
      </c>
      <c r="L97" s="7">
        <v>3.13</v>
      </c>
      <c r="M97" s="12">
        <v>0.8</v>
      </c>
    </row>
    <row r="98" spans="1:13">
      <c r="A98" s="66"/>
      <c r="B98" s="34" t="s">
        <v>45</v>
      </c>
      <c r="C98" s="41">
        <v>50</v>
      </c>
      <c r="D98" s="40">
        <v>3.8</v>
      </c>
      <c r="E98" s="41">
        <v>0.4</v>
      </c>
      <c r="F98" s="40">
        <v>24.6</v>
      </c>
      <c r="G98" s="41">
        <v>117.55743</v>
      </c>
      <c r="H98" s="40">
        <v>0.06</v>
      </c>
      <c r="I98" s="41">
        <v>0.01</v>
      </c>
      <c r="J98" s="40">
        <v>0</v>
      </c>
      <c r="K98" s="41">
        <v>10</v>
      </c>
      <c r="L98" s="40">
        <v>7</v>
      </c>
      <c r="M98" s="42">
        <v>0.56999999999999995</v>
      </c>
    </row>
    <row r="99" spans="1:13">
      <c r="A99" s="86"/>
      <c r="B99" s="40" t="s">
        <v>46</v>
      </c>
      <c r="C99" s="45">
        <v>40</v>
      </c>
      <c r="D99" s="44">
        <v>2.64</v>
      </c>
      <c r="E99" s="45">
        <v>0.48</v>
      </c>
      <c r="F99" s="44">
        <v>13.704000000000001</v>
      </c>
      <c r="G99" s="44">
        <v>66.16</v>
      </c>
      <c r="H99" s="44">
        <v>0.08</v>
      </c>
      <c r="I99" s="45">
        <v>0.03</v>
      </c>
      <c r="J99" s="44">
        <v>0</v>
      </c>
      <c r="K99" s="45">
        <v>14</v>
      </c>
      <c r="L99" s="44">
        <v>18.8</v>
      </c>
      <c r="M99" s="46">
        <v>1.6</v>
      </c>
    </row>
    <row r="100" spans="1:13">
      <c r="A100" s="39"/>
      <c r="B100" s="48" t="s">
        <v>47</v>
      </c>
      <c r="C100" s="48"/>
      <c r="D100" s="40">
        <f t="shared" ref="D100:M100" si="11">SUM(D91:D99)</f>
        <v>37.07</v>
      </c>
      <c r="E100" s="41">
        <f t="shared" si="11"/>
        <v>27.38</v>
      </c>
      <c r="F100" s="40">
        <f t="shared" si="11"/>
        <v>103.60400000000001</v>
      </c>
      <c r="G100" s="41">
        <f t="shared" si="11"/>
        <v>806.71742999999992</v>
      </c>
      <c r="H100" s="40">
        <f t="shared" si="11"/>
        <v>0.54</v>
      </c>
      <c r="I100" s="41">
        <f t="shared" si="11"/>
        <v>0.37000000000000011</v>
      </c>
      <c r="J100" s="40">
        <f t="shared" si="11"/>
        <v>13.51</v>
      </c>
      <c r="K100" s="41">
        <f t="shared" si="11"/>
        <v>116.39999999999999</v>
      </c>
      <c r="L100" s="40">
        <f t="shared" si="11"/>
        <v>130.41999999999999</v>
      </c>
      <c r="M100" s="42">
        <f t="shared" si="11"/>
        <v>6.7900000000000009</v>
      </c>
    </row>
    <row r="101" spans="1:13">
      <c r="A101" s="43"/>
      <c r="B101" s="23" t="s">
        <v>128</v>
      </c>
      <c r="C101" s="90"/>
      <c r="D101" s="31"/>
      <c r="E101" s="33"/>
      <c r="F101" s="31"/>
      <c r="G101" s="33"/>
      <c r="H101" s="31"/>
      <c r="I101" s="33"/>
      <c r="J101" s="47"/>
      <c r="K101" s="33"/>
      <c r="L101" s="33"/>
      <c r="M101" s="34"/>
    </row>
    <row r="102" spans="1:13">
      <c r="A102" s="6" t="s">
        <v>32</v>
      </c>
      <c r="B102" s="63" t="s">
        <v>33</v>
      </c>
      <c r="C102" s="5">
        <v>80</v>
      </c>
      <c r="D102" s="6">
        <v>1.7</v>
      </c>
      <c r="E102" s="6">
        <v>3.6</v>
      </c>
      <c r="F102" s="6">
        <v>8.1999999999999993</v>
      </c>
      <c r="G102" s="6">
        <v>71.599999999999994</v>
      </c>
      <c r="H102" s="6">
        <v>0.02</v>
      </c>
      <c r="I102" s="27">
        <v>0.04</v>
      </c>
      <c r="J102" s="5">
        <v>17.32</v>
      </c>
      <c r="K102" s="6">
        <v>47.06</v>
      </c>
      <c r="L102" s="7">
        <v>16.43</v>
      </c>
      <c r="M102" s="6">
        <v>0.6</v>
      </c>
    </row>
    <row r="103" spans="1:13">
      <c r="A103" s="14"/>
      <c r="B103" s="15" t="s">
        <v>34</v>
      </c>
      <c r="C103" s="17"/>
      <c r="D103" s="28"/>
      <c r="E103" s="28"/>
      <c r="F103" s="28"/>
      <c r="G103" s="28"/>
      <c r="H103" s="28"/>
      <c r="I103" s="28"/>
      <c r="J103" s="29"/>
      <c r="K103" s="28"/>
      <c r="L103" s="30"/>
      <c r="M103" s="30"/>
    </row>
    <row r="104" spans="1:13">
      <c r="A104" s="39" t="s">
        <v>39</v>
      </c>
      <c r="B104" s="40" t="s">
        <v>40</v>
      </c>
      <c r="C104" s="41" t="s">
        <v>41</v>
      </c>
      <c r="D104" s="40">
        <v>17.7</v>
      </c>
      <c r="E104" s="41">
        <v>16.5</v>
      </c>
      <c r="F104" s="40">
        <v>47.9</v>
      </c>
      <c r="G104" s="41">
        <v>415</v>
      </c>
      <c r="H104" s="40">
        <v>7.0000000000000007E-2</v>
      </c>
      <c r="I104" s="41">
        <v>0.1</v>
      </c>
      <c r="J104" s="40">
        <v>0.9</v>
      </c>
      <c r="K104" s="41">
        <v>19.64</v>
      </c>
      <c r="L104" s="40">
        <v>50.69</v>
      </c>
      <c r="M104" s="42">
        <v>2.35</v>
      </c>
    </row>
    <row r="105" spans="1:13">
      <c r="A105" s="53" t="s">
        <v>56</v>
      </c>
      <c r="B105" s="12" t="s">
        <v>57</v>
      </c>
      <c r="C105" s="54" t="s">
        <v>58</v>
      </c>
      <c r="D105" s="55">
        <v>1.4</v>
      </c>
      <c r="E105" s="55">
        <v>1.4</v>
      </c>
      <c r="F105" s="55">
        <v>11.2</v>
      </c>
      <c r="G105" s="55">
        <v>61</v>
      </c>
      <c r="H105" s="55">
        <v>0.01</v>
      </c>
      <c r="I105" s="55">
        <v>2.06</v>
      </c>
      <c r="J105" s="55">
        <v>0.26</v>
      </c>
      <c r="K105" s="55">
        <v>53.06</v>
      </c>
      <c r="L105" s="55">
        <v>6.09</v>
      </c>
      <c r="M105" s="55">
        <v>7.0000000000000007E-2</v>
      </c>
    </row>
    <row r="106" spans="1:13">
      <c r="A106" s="66"/>
      <c r="B106" s="34" t="s">
        <v>45</v>
      </c>
      <c r="C106" s="33">
        <v>50</v>
      </c>
      <c r="D106" s="31">
        <v>3.8</v>
      </c>
      <c r="E106" s="33">
        <v>0.4</v>
      </c>
      <c r="F106" s="31">
        <v>24.6</v>
      </c>
      <c r="G106" s="33">
        <v>117.55743</v>
      </c>
      <c r="H106" s="31">
        <v>0.06</v>
      </c>
      <c r="I106" s="33">
        <v>0.01</v>
      </c>
      <c r="J106" s="31">
        <v>0</v>
      </c>
      <c r="K106" s="33">
        <v>10</v>
      </c>
      <c r="L106" s="31">
        <v>7</v>
      </c>
      <c r="M106" s="34">
        <v>0.56999999999999995</v>
      </c>
    </row>
    <row r="107" spans="1:13">
      <c r="A107" s="21"/>
      <c r="B107" s="26" t="s">
        <v>59</v>
      </c>
      <c r="C107" s="26"/>
      <c r="D107" s="12">
        <f t="shared" ref="D107:M107" si="12">SUM(D102:D106)</f>
        <v>24.599999999999998</v>
      </c>
      <c r="E107" s="12">
        <f t="shared" si="12"/>
        <v>21.9</v>
      </c>
      <c r="F107" s="12">
        <f t="shared" si="12"/>
        <v>91.9</v>
      </c>
      <c r="G107" s="9">
        <f t="shared" si="12"/>
        <v>665.15742999999998</v>
      </c>
      <c r="H107" s="12">
        <f t="shared" si="12"/>
        <v>0.16</v>
      </c>
      <c r="I107" s="11">
        <f t="shared" si="12"/>
        <v>2.21</v>
      </c>
      <c r="J107" s="12">
        <f t="shared" si="12"/>
        <v>18.48</v>
      </c>
      <c r="K107" s="10">
        <f t="shared" si="12"/>
        <v>129.76</v>
      </c>
      <c r="L107" s="12">
        <f t="shared" si="12"/>
        <v>80.210000000000008</v>
      </c>
      <c r="M107" s="12">
        <f t="shared" si="12"/>
        <v>3.59</v>
      </c>
    </row>
    <row r="108" spans="1:13">
      <c r="A108" s="21"/>
      <c r="B108" s="48" t="s">
        <v>60</v>
      </c>
      <c r="C108" s="41"/>
      <c r="D108" s="40">
        <f>D100+D107</f>
        <v>61.67</v>
      </c>
      <c r="E108" s="41">
        <f>E100+E107</f>
        <v>49.28</v>
      </c>
      <c r="F108" s="40">
        <f>F100+F107</f>
        <v>195.50400000000002</v>
      </c>
      <c r="G108" s="41">
        <f>G100+G107</f>
        <v>1471.8748599999999</v>
      </c>
      <c r="H108" s="40">
        <f>H98+H107</f>
        <v>0.22</v>
      </c>
      <c r="I108" s="40">
        <f>I98+I107</f>
        <v>2.2199999999999998</v>
      </c>
      <c r="J108" s="42">
        <f>J100+J107</f>
        <v>31.990000000000002</v>
      </c>
      <c r="K108" s="41">
        <f>K100+K107</f>
        <v>246.15999999999997</v>
      </c>
      <c r="L108" s="40">
        <f>K100+L107</f>
        <v>196.61</v>
      </c>
      <c r="M108" s="42">
        <f>M100+M107</f>
        <v>10.38</v>
      </c>
    </row>
    <row r="109" spans="1:13">
      <c r="A109" s="21"/>
      <c r="B109" s="22" t="s">
        <v>129</v>
      </c>
      <c r="C109" s="23"/>
      <c r="D109" s="23"/>
      <c r="E109" s="23"/>
      <c r="F109" s="23"/>
      <c r="G109" s="23"/>
      <c r="H109" s="23"/>
      <c r="I109" s="23"/>
      <c r="J109" s="23"/>
      <c r="K109" s="23"/>
      <c r="L109" s="23"/>
      <c r="M109" s="24"/>
    </row>
    <row r="110" spans="1:13">
      <c r="A110" s="66"/>
      <c r="B110" s="26" t="s">
        <v>31</v>
      </c>
      <c r="C110" s="16"/>
      <c r="D110" s="16"/>
      <c r="E110" s="16"/>
      <c r="F110" s="16"/>
      <c r="G110" s="16"/>
      <c r="H110" s="16"/>
      <c r="I110" s="87"/>
      <c r="J110" s="16"/>
      <c r="K110" s="16"/>
      <c r="L110" s="16"/>
      <c r="M110" s="64"/>
    </row>
    <row r="111" spans="1:13">
      <c r="A111" s="91" t="s">
        <v>130</v>
      </c>
      <c r="B111" s="92" t="s">
        <v>131</v>
      </c>
      <c r="C111" s="93">
        <v>80</v>
      </c>
      <c r="D111" s="94">
        <v>0.7</v>
      </c>
      <c r="E111" s="94">
        <v>4</v>
      </c>
      <c r="F111" s="95">
        <v>5.9</v>
      </c>
      <c r="G111" s="94">
        <v>62</v>
      </c>
      <c r="H111" s="94">
        <v>0.01</v>
      </c>
      <c r="I111" s="94">
        <v>0.02</v>
      </c>
      <c r="J111" s="94">
        <v>3.16</v>
      </c>
      <c r="K111" s="94">
        <v>18.32</v>
      </c>
      <c r="L111" s="94">
        <v>10.14</v>
      </c>
      <c r="M111" s="95">
        <v>1.04</v>
      </c>
    </row>
    <row r="112" spans="1:13">
      <c r="A112" s="6" t="s">
        <v>132</v>
      </c>
      <c r="B112" s="6" t="s">
        <v>133</v>
      </c>
      <c r="C112" s="62">
        <v>250</v>
      </c>
      <c r="D112" s="27">
        <v>6.7</v>
      </c>
      <c r="E112" s="27">
        <v>4.2</v>
      </c>
      <c r="F112" s="27">
        <v>19.5</v>
      </c>
      <c r="G112" s="27">
        <v>144</v>
      </c>
      <c r="H112" s="27">
        <v>0.24</v>
      </c>
      <c r="I112" s="27">
        <v>0.11</v>
      </c>
      <c r="J112" s="70">
        <v>7.1</v>
      </c>
      <c r="K112" s="27">
        <v>31.42</v>
      </c>
      <c r="L112" s="27">
        <v>38.11</v>
      </c>
      <c r="M112" s="70">
        <v>1.9</v>
      </c>
    </row>
    <row r="113" spans="1:13">
      <c r="A113" s="15">
        <v>2009</v>
      </c>
      <c r="B113" s="96" t="s">
        <v>66</v>
      </c>
      <c r="C113" s="16"/>
      <c r="D113" s="15"/>
      <c r="E113" s="15"/>
      <c r="F113" s="15"/>
      <c r="G113" s="16"/>
      <c r="H113" s="15"/>
      <c r="I113" s="28"/>
      <c r="J113" s="15"/>
      <c r="K113" s="15"/>
      <c r="L113" s="16"/>
      <c r="M113" s="15"/>
    </row>
    <row r="114" spans="1:13">
      <c r="A114" s="14" t="s">
        <v>134</v>
      </c>
      <c r="B114" s="15" t="s">
        <v>135</v>
      </c>
      <c r="C114" s="16" t="s">
        <v>69</v>
      </c>
      <c r="D114" s="15">
        <v>16</v>
      </c>
      <c r="E114" s="15">
        <v>12.7</v>
      </c>
      <c r="F114" s="15">
        <v>3.2</v>
      </c>
      <c r="G114" s="16">
        <v>191</v>
      </c>
      <c r="H114" s="15">
        <v>0.03</v>
      </c>
      <c r="I114" s="28">
        <v>7.0000000000000007E-2</v>
      </c>
      <c r="J114" s="12">
        <v>0.06</v>
      </c>
      <c r="K114" s="12">
        <v>10.18</v>
      </c>
      <c r="L114" s="16">
        <v>19.16</v>
      </c>
      <c r="M114" s="15">
        <v>2.11</v>
      </c>
    </row>
    <row r="115" spans="1:13">
      <c r="A115" s="12" t="s">
        <v>136</v>
      </c>
      <c r="B115" s="81" t="s">
        <v>137</v>
      </c>
      <c r="C115" s="9" t="s">
        <v>55</v>
      </c>
      <c r="D115" s="12">
        <v>10.4</v>
      </c>
      <c r="E115" s="12">
        <v>6.8</v>
      </c>
      <c r="F115" s="12">
        <v>45.4</v>
      </c>
      <c r="G115" s="12">
        <v>288</v>
      </c>
      <c r="H115" s="12">
        <v>0.31</v>
      </c>
      <c r="I115" s="68">
        <v>0.16</v>
      </c>
      <c r="J115" s="12">
        <v>0</v>
      </c>
      <c r="K115" s="12">
        <v>16.88</v>
      </c>
      <c r="L115" s="9">
        <v>159.54</v>
      </c>
      <c r="M115" s="12">
        <v>5.47</v>
      </c>
    </row>
    <row r="116" spans="1:13">
      <c r="A116" s="43" t="s">
        <v>42</v>
      </c>
      <c r="B116" s="44" t="s">
        <v>43</v>
      </c>
      <c r="C116" s="45">
        <v>200</v>
      </c>
      <c r="D116" s="44">
        <v>0</v>
      </c>
      <c r="E116" s="45">
        <v>0</v>
      </c>
      <c r="F116" s="44">
        <v>20</v>
      </c>
      <c r="G116" s="45">
        <v>76</v>
      </c>
      <c r="H116" s="44">
        <v>0</v>
      </c>
      <c r="I116" s="45">
        <v>0</v>
      </c>
      <c r="J116" s="44">
        <v>0</v>
      </c>
      <c r="K116" s="45">
        <v>0.48</v>
      </c>
      <c r="L116" s="44">
        <v>0</v>
      </c>
      <c r="M116" s="46">
        <v>0.06</v>
      </c>
    </row>
    <row r="117" spans="1:13">
      <c r="A117" s="25"/>
      <c r="B117" s="37" t="s">
        <v>44</v>
      </c>
      <c r="C117" s="36"/>
      <c r="D117" s="37"/>
      <c r="E117" s="36"/>
      <c r="F117" s="37"/>
      <c r="G117" s="36"/>
      <c r="H117" s="37"/>
      <c r="I117" s="36"/>
      <c r="J117" s="37"/>
      <c r="K117" s="36"/>
      <c r="L117" s="37"/>
      <c r="M117" s="38"/>
    </row>
    <row r="118" spans="1:13">
      <c r="A118" s="35"/>
      <c r="B118" s="34" t="s">
        <v>45</v>
      </c>
      <c r="C118" s="36">
        <v>50</v>
      </c>
      <c r="D118" s="37">
        <v>3.8</v>
      </c>
      <c r="E118" s="36">
        <v>0.4</v>
      </c>
      <c r="F118" s="37">
        <v>24.6</v>
      </c>
      <c r="G118" s="36">
        <v>117.55743</v>
      </c>
      <c r="H118" s="37">
        <v>0.06</v>
      </c>
      <c r="I118" s="36">
        <v>0.01</v>
      </c>
      <c r="J118" s="37">
        <v>0</v>
      </c>
      <c r="K118" s="36">
        <v>10</v>
      </c>
      <c r="L118" s="37">
        <v>7</v>
      </c>
      <c r="M118" s="38">
        <v>0.56999999999999995</v>
      </c>
    </row>
    <row r="119" spans="1:13">
      <c r="A119" s="86"/>
      <c r="B119" s="40" t="s">
        <v>46</v>
      </c>
      <c r="C119" s="45">
        <v>40</v>
      </c>
      <c r="D119" s="44">
        <v>2.64</v>
      </c>
      <c r="E119" s="45">
        <v>0.48</v>
      </c>
      <c r="F119" s="44">
        <v>13.704000000000001</v>
      </c>
      <c r="G119" s="44">
        <v>66.16</v>
      </c>
      <c r="H119" s="44">
        <v>0.08</v>
      </c>
      <c r="I119" s="45">
        <v>0.03</v>
      </c>
      <c r="J119" s="44">
        <v>0</v>
      </c>
      <c r="K119" s="45">
        <v>14</v>
      </c>
      <c r="L119" s="44">
        <v>18.8</v>
      </c>
      <c r="M119" s="46">
        <v>1.6</v>
      </c>
    </row>
    <row r="120" spans="1:13">
      <c r="A120" s="40"/>
      <c r="B120" s="48" t="s">
        <v>47</v>
      </c>
      <c r="C120" s="48"/>
      <c r="D120" s="40">
        <f t="shared" ref="D120:M120" si="13">SUM(D111:D119)</f>
        <v>40.239999999999995</v>
      </c>
      <c r="E120" s="41">
        <f t="shared" si="13"/>
        <v>28.58</v>
      </c>
      <c r="F120" s="40">
        <f t="shared" si="13"/>
        <v>132.304</v>
      </c>
      <c r="G120" s="41">
        <f t="shared" si="13"/>
        <v>944.71742999999992</v>
      </c>
      <c r="H120" s="40">
        <f t="shared" si="13"/>
        <v>0.73000000000000009</v>
      </c>
      <c r="I120" s="41">
        <f t="shared" si="13"/>
        <v>0.4</v>
      </c>
      <c r="J120" s="40">
        <f t="shared" si="13"/>
        <v>10.32</v>
      </c>
      <c r="K120" s="41">
        <f t="shared" si="13"/>
        <v>101.28</v>
      </c>
      <c r="L120" s="40">
        <f t="shared" si="13"/>
        <v>252.75</v>
      </c>
      <c r="M120" s="42">
        <f t="shared" si="13"/>
        <v>12.75</v>
      </c>
    </row>
    <row r="121" spans="1:13">
      <c r="A121" s="40"/>
      <c r="B121" s="21" t="s">
        <v>128</v>
      </c>
      <c r="C121" s="48"/>
      <c r="D121" s="44"/>
      <c r="E121" s="45"/>
      <c r="F121" s="44"/>
      <c r="G121" s="45"/>
      <c r="H121" s="44"/>
      <c r="I121" s="41"/>
      <c r="J121" s="40"/>
      <c r="K121" s="45"/>
      <c r="L121" s="44"/>
      <c r="M121" s="46"/>
    </row>
    <row r="122" spans="1:13">
      <c r="A122" s="86"/>
      <c r="B122" s="10" t="s">
        <v>49</v>
      </c>
      <c r="C122" s="10">
        <v>10</v>
      </c>
      <c r="D122" s="49">
        <v>3</v>
      </c>
      <c r="E122" s="49">
        <v>3</v>
      </c>
      <c r="F122" s="49">
        <v>0</v>
      </c>
      <c r="G122" s="49">
        <v>36</v>
      </c>
      <c r="H122" s="49">
        <v>0</v>
      </c>
      <c r="I122" s="20">
        <v>7.0000000000000007E-2</v>
      </c>
      <c r="J122" s="12">
        <v>0</v>
      </c>
      <c r="K122" s="50">
        <v>100</v>
      </c>
      <c r="L122" s="49">
        <v>505</v>
      </c>
      <c r="M122" s="49">
        <v>7.0000000000000007E-2</v>
      </c>
    </row>
    <row r="123" spans="1:13">
      <c r="A123" s="97" t="s">
        <v>138</v>
      </c>
      <c r="B123" s="98" t="s">
        <v>139</v>
      </c>
      <c r="C123" s="99" t="s">
        <v>140</v>
      </c>
      <c r="D123" s="100">
        <v>20.6</v>
      </c>
      <c r="E123" s="101">
        <v>14.5</v>
      </c>
      <c r="F123" s="100">
        <v>13.9</v>
      </c>
      <c r="G123" s="100">
        <v>252</v>
      </c>
      <c r="H123" s="100">
        <v>7.0000000000000007E-2</v>
      </c>
      <c r="I123" s="100">
        <v>0.12</v>
      </c>
      <c r="J123" s="100">
        <v>0.28999999999999998</v>
      </c>
      <c r="K123" s="100">
        <v>34.65</v>
      </c>
      <c r="L123" s="100">
        <v>28.56</v>
      </c>
      <c r="M123" s="101">
        <v>1.48</v>
      </c>
    </row>
    <row r="124" spans="1:13">
      <c r="A124" s="8" t="s">
        <v>53</v>
      </c>
      <c r="B124" s="12" t="s">
        <v>54</v>
      </c>
      <c r="C124" s="9" t="s">
        <v>55</v>
      </c>
      <c r="D124" s="12">
        <v>6.6</v>
      </c>
      <c r="E124" s="12">
        <v>4.7</v>
      </c>
      <c r="F124" s="12">
        <v>39.4</v>
      </c>
      <c r="G124" s="12">
        <v>230</v>
      </c>
      <c r="H124" s="12">
        <v>7.0000000000000007E-2</v>
      </c>
      <c r="I124" s="11">
        <v>0.02</v>
      </c>
      <c r="J124" s="12">
        <v>0</v>
      </c>
      <c r="K124" s="10">
        <v>11.31</v>
      </c>
      <c r="L124" s="12">
        <v>9.07</v>
      </c>
      <c r="M124" s="12">
        <v>0.92</v>
      </c>
    </row>
    <row r="125" spans="1:13">
      <c r="A125" s="53" t="s">
        <v>56</v>
      </c>
      <c r="B125" s="12" t="s">
        <v>57</v>
      </c>
      <c r="C125" s="102" t="s">
        <v>58</v>
      </c>
      <c r="D125" s="55">
        <v>1.4</v>
      </c>
      <c r="E125" s="55">
        <v>1.4</v>
      </c>
      <c r="F125" s="55">
        <v>11.2</v>
      </c>
      <c r="G125" s="55">
        <v>61</v>
      </c>
      <c r="H125" s="55">
        <v>0.01</v>
      </c>
      <c r="I125" s="55">
        <v>2.06</v>
      </c>
      <c r="J125" s="55">
        <v>0.26</v>
      </c>
      <c r="K125" s="55">
        <v>53.06</v>
      </c>
      <c r="L125" s="55">
        <v>6.09</v>
      </c>
      <c r="M125" s="55">
        <v>7.0000000000000007E-2</v>
      </c>
    </row>
    <row r="126" spans="1:13">
      <c r="A126" s="66"/>
      <c r="B126" s="34" t="s">
        <v>45</v>
      </c>
      <c r="C126" s="41">
        <v>50</v>
      </c>
      <c r="D126" s="40">
        <v>3.8</v>
      </c>
      <c r="E126" s="41">
        <v>0.4</v>
      </c>
      <c r="F126" s="40">
        <v>24.6</v>
      </c>
      <c r="G126" s="41">
        <v>117.55743</v>
      </c>
      <c r="H126" s="40">
        <v>0.06</v>
      </c>
      <c r="I126" s="41">
        <v>0.01</v>
      </c>
      <c r="J126" s="40">
        <v>0</v>
      </c>
      <c r="K126" s="41">
        <v>10</v>
      </c>
      <c r="L126" s="40">
        <v>7</v>
      </c>
      <c r="M126" s="42">
        <v>0.56999999999999995</v>
      </c>
    </row>
    <row r="127" spans="1:13">
      <c r="A127" s="65"/>
      <c r="B127" s="26" t="s">
        <v>59</v>
      </c>
      <c r="C127" s="26"/>
      <c r="D127" s="12">
        <f t="shared" ref="D127:M127" si="14">SUM(D122:D126)</f>
        <v>35.4</v>
      </c>
      <c r="E127" s="12">
        <f>SUM(E122:E126)</f>
        <v>23.999999999999996</v>
      </c>
      <c r="F127" s="12">
        <f t="shared" si="14"/>
        <v>89.1</v>
      </c>
      <c r="G127" s="9">
        <f t="shared" si="14"/>
        <v>696.55742999999995</v>
      </c>
      <c r="H127" s="12">
        <f t="shared" si="14"/>
        <v>0.21000000000000002</v>
      </c>
      <c r="I127" s="11">
        <f t="shared" si="14"/>
        <v>2.2799999999999998</v>
      </c>
      <c r="J127" s="12">
        <f t="shared" si="14"/>
        <v>0.55000000000000004</v>
      </c>
      <c r="K127" s="10">
        <f t="shared" si="14"/>
        <v>209.02</v>
      </c>
      <c r="L127" s="12">
        <f t="shared" si="14"/>
        <v>555.72</v>
      </c>
      <c r="M127" s="12">
        <f t="shared" si="14"/>
        <v>3.11</v>
      </c>
    </row>
    <row r="128" spans="1:13">
      <c r="A128" s="21"/>
      <c r="B128" s="48" t="s">
        <v>60</v>
      </c>
      <c r="C128" s="41"/>
      <c r="D128" s="40">
        <f>D120+D127</f>
        <v>75.639999999999986</v>
      </c>
      <c r="E128" s="41">
        <f>E120+E127</f>
        <v>52.58</v>
      </c>
      <c r="F128" s="40">
        <f>F120+F127</f>
        <v>221.404</v>
      </c>
      <c r="G128" s="41">
        <f>G120+G127</f>
        <v>1641.27486</v>
      </c>
      <c r="H128" s="40">
        <f>H118+H127</f>
        <v>0.27</v>
      </c>
      <c r="I128" s="40">
        <f>I118+I127</f>
        <v>2.2899999999999996</v>
      </c>
      <c r="J128" s="42">
        <f>J120+J127</f>
        <v>10.870000000000001</v>
      </c>
      <c r="K128" s="41">
        <f>K120+K127</f>
        <v>310.3</v>
      </c>
      <c r="L128" s="40">
        <f>L120+L127</f>
        <v>808.47</v>
      </c>
      <c r="M128" s="42">
        <f>M120+M127</f>
        <v>15.86</v>
      </c>
    </row>
    <row r="129" spans="1:13">
      <c r="A129" s="21"/>
      <c r="B129" s="22" t="s">
        <v>141</v>
      </c>
      <c r="C129" s="23"/>
      <c r="D129" s="23"/>
      <c r="E129" s="23"/>
      <c r="F129" s="23"/>
      <c r="G129" s="23"/>
      <c r="H129" s="23"/>
      <c r="I129" s="23"/>
      <c r="J129" s="23"/>
      <c r="K129" s="23"/>
      <c r="L129" s="23"/>
      <c r="M129" s="24"/>
    </row>
    <row r="130" spans="1:13">
      <c r="A130" s="66"/>
      <c r="B130" s="26" t="s">
        <v>31</v>
      </c>
      <c r="C130" s="16"/>
      <c r="D130" s="16"/>
      <c r="E130" s="16"/>
      <c r="F130" s="16"/>
      <c r="G130" s="16"/>
      <c r="H130" s="16"/>
      <c r="I130" s="87"/>
      <c r="J130" s="16"/>
      <c r="K130" s="16"/>
      <c r="L130" s="16"/>
      <c r="M130" s="64"/>
    </row>
    <row r="131" spans="1:13">
      <c r="A131" s="6" t="s">
        <v>102</v>
      </c>
      <c r="B131" s="81" t="s">
        <v>103</v>
      </c>
      <c r="C131" s="9">
        <v>80</v>
      </c>
      <c r="D131" s="12">
        <v>0.8</v>
      </c>
      <c r="E131" s="9">
        <v>3.6</v>
      </c>
      <c r="F131" s="12">
        <v>11.6</v>
      </c>
      <c r="G131" s="9">
        <v>80</v>
      </c>
      <c r="H131" s="12">
        <v>0.03</v>
      </c>
      <c r="I131" s="11">
        <v>0.04</v>
      </c>
      <c r="J131" s="12">
        <v>1.38</v>
      </c>
      <c r="K131" s="9">
        <v>16.559999999999999</v>
      </c>
      <c r="L131" s="12">
        <v>22.75</v>
      </c>
      <c r="M131" s="12">
        <v>0.44</v>
      </c>
    </row>
    <row r="132" spans="1:13">
      <c r="A132" s="100" t="s">
        <v>142</v>
      </c>
      <c r="B132" s="103" t="s">
        <v>143</v>
      </c>
      <c r="C132" s="99">
        <v>250</v>
      </c>
      <c r="D132" s="100">
        <v>6.98</v>
      </c>
      <c r="E132" s="99">
        <v>7.65</v>
      </c>
      <c r="F132" s="100">
        <v>24.66</v>
      </c>
      <c r="G132" s="99">
        <v>195.1</v>
      </c>
      <c r="H132" s="100">
        <v>0.05</v>
      </c>
      <c r="I132" s="104">
        <v>0.09</v>
      </c>
      <c r="J132" s="101">
        <v>0.52</v>
      </c>
      <c r="K132" s="100">
        <v>108.4</v>
      </c>
      <c r="L132" s="99">
        <v>14.4</v>
      </c>
      <c r="M132" s="100">
        <v>0.32</v>
      </c>
    </row>
    <row r="133" spans="1:13">
      <c r="A133" s="66"/>
      <c r="B133" s="105" t="s">
        <v>144</v>
      </c>
      <c r="C133" s="106"/>
      <c r="D133" s="105"/>
      <c r="E133" s="106"/>
      <c r="F133" s="105"/>
      <c r="G133" s="106"/>
      <c r="H133" s="105"/>
      <c r="I133" s="107"/>
      <c r="J133" s="108"/>
      <c r="K133" s="105"/>
      <c r="L133" s="106"/>
      <c r="M133" s="105"/>
    </row>
    <row r="134" spans="1:13">
      <c r="A134" s="55" t="s">
        <v>145</v>
      </c>
      <c r="B134" s="109" t="s">
        <v>146</v>
      </c>
      <c r="C134" s="54" t="s">
        <v>147</v>
      </c>
      <c r="D134" s="55">
        <v>17.100000000000001</v>
      </c>
      <c r="E134" s="55">
        <v>21.4</v>
      </c>
      <c r="F134" s="55">
        <v>28.4</v>
      </c>
      <c r="G134" s="54">
        <v>377</v>
      </c>
      <c r="H134" s="55">
        <v>0.05</v>
      </c>
      <c r="I134" s="94">
        <v>0.08</v>
      </c>
      <c r="J134" s="110">
        <v>0.55000000000000004</v>
      </c>
      <c r="K134" s="55">
        <v>18.39</v>
      </c>
      <c r="L134" s="54">
        <v>33.9</v>
      </c>
      <c r="M134" s="55">
        <v>1.54</v>
      </c>
    </row>
    <row r="135" spans="1:13">
      <c r="A135" s="55" t="s">
        <v>73</v>
      </c>
      <c r="B135" s="111" t="s">
        <v>74</v>
      </c>
      <c r="C135" s="99">
        <v>200</v>
      </c>
      <c r="D135" s="100">
        <v>0.2</v>
      </c>
      <c r="E135" s="99">
        <v>0.1</v>
      </c>
      <c r="F135" s="100">
        <v>17.2</v>
      </c>
      <c r="G135" s="99">
        <v>68</v>
      </c>
      <c r="H135" s="100">
        <v>0.01</v>
      </c>
      <c r="I135" s="112">
        <v>0.01</v>
      </c>
      <c r="J135" s="113">
        <v>1.6</v>
      </c>
      <c r="K135" s="100">
        <v>6.03</v>
      </c>
      <c r="L135" s="99">
        <v>3.13</v>
      </c>
      <c r="M135" s="100">
        <v>0.8</v>
      </c>
    </row>
    <row r="136" spans="1:13">
      <c r="A136" s="21"/>
      <c r="B136" s="34" t="s">
        <v>45</v>
      </c>
      <c r="C136" s="41">
        <v>50</v>
      </c>
      <c r="D136" s="40">
        <v>3.8</v>
      </c>
      <c r="E136" s="41">
        <v>0.4</v>
      </c>
      <c r="F136" s="40">
        <v>24.6</v>
      </c>
      <c r="G136" s="41">
        <v>117.55743</v>
      </c>
      <c r="H136" s="40">
        <v>0.06</v>
      </c>
      <c r="I136" s="41">
        <v>0.01</v>
      </c>
      <c r="J136" s="40">
        <v>0</v>
      </c>
      <c r="K136" s="41">
        <v>10</v>
      </c>
      <c r="L136" s="40">
        <v>7</v>
      </c>
      <c r="M136" s="42">
        <v>0.56999999999999995</v>
      </c>
    </row>
    <row r="137" spans="1:13">
      <c r="A137" s="86"/>
      <c r="B137" s="40" t="s">
        <v>46</v>
      </c>
      <c r="C137" s="45">
        <v>40</v>
      </c>
      <c r="D137" s="44">
        <v>2.64</v>
      </c>
      <c r="E137" s="45">
        <v>0.48</v>
      </c>
      <c r="F137" s="44">
        <v>13.704000000000001</v>
      </c>
      <c r="G137" s="44">
        <v>66.16</v>
      </c>
      <c r="H137" s="44">
        <v>0.08</v>
      </c>
      <c r="I137" s="45">
        <v>0.03</v>
      </c>
      <c r="J137" s="44">
        <v>0</v>
      </c>
      <c r="K137" s="45">
        <v>14</v>
      </c>
      <c r="L137" s="44">
        <v>18.8</v>
      </c>
      <c r="M137" s="46">
        <v>1.6</v>
      </c>
    </row>
    <row r="138" spans="1:13">
      <c r="A138" s="40"/>
      <c r="B138" s="48" t="s">
        <v>47</v>
      </c>
      <c r="C138" s="48"/>
      <c r="D138" s="40">
        <f t="shared" ref="D138:M138" si="15">SUM(D131:D137)</f>
        <v>31.520000000000003</v>
      </c>
      <c r="E138" s="41">
        <f t="shared" si="15"/>
        <v>33.629999999999995</v>
      </c>
      <c r="F138" s="40">
        <f t="shared" si="15"/>
        <v>120.16400000000002</v>
      </c>
      <c r="G138" s="41">
        <f t="shared" si="15"/>
        <v>903.81742999999994</v>
      </c>
      <c r="H138" s="40">
        <f t="shared" si="15"/>
        <v>0.28000000000000003</v>
      </c>
      <c r="I138" s="41">
        <f t="shared" si="15"/>
        <v>0.26</v>
      </c>
      <c r="J138" s="40">
        <f t="shared" si="15"/>
        <v>4.0500000000000007</v>
      </c>
      <c r="K138" s="41">
        <f t="shared" si="15"/>
        <v>173.38000000000002</v>
      </c>
      <c r="L138" s="40">
        <f t="shared" si="15"/>
        <v>99.97999999999999</v>
      </c>
      <c r="M138" s="42">
        <f t="shared" si="15"/>
        <v>5.27</v>
      </c>
    </row>
    <row r="139" spans="1:13">
      <c r="A139" s="24"/>
      <c r="B139" s="21" t="s">
        <v>128</v>
      </c>
      <c r="C139" s="23"/>
      <c r="D139" s="23"/>
      <c r="E139" s="23"/>
      <c r="F139" s="23"/>
      <c r="G139" s="23"/>
      <c r="H139" s="23"/>
      <c r="I139" s="23"/>
      <c r="J139" s="23"/>
      <c r="K139" s="23"/>
      <c r="L139" s="23"/>
      <c r="M139" s="24"/>
    </row>
    <row r="140" spans="1:13">
      <c r="A140" s="75"/>
      <c r="B140" s="14" t="s">
        <v>148</v>
      </c>
      <c r="C140" s="15">
        <v>90</v>
      </c>
      <c r="D140" s="64">
        <v>9.1</v>
      </c>
      <c r="E140" s="15">
        <v>4</v>
      </c>
      <c r="F140" s="15">
        <v>44.7</v>
      </c>
      <c r="G140" s="15">
        <v>210.1</v>
      </c>
      <c r="H140" s="15">
        <v>0.4</v>
      </c>
      <c r="I140" s="87">
        <v>0.02</v>
      </c>
      <c r="J140" s="15">
        <v>0.01</v>
      </c>
      <c r="K140" s="64">
        <v>34.4</v>
      </c>
      <c r="L140" s="15">
        <v>1.2</v>
      </c>
      <c r="M140" s="15">
        <v>0.3</v>
      </c>
    </row>
    <row r="141" spans="1:13">
      <c r="A141" s="114" t="s">
        <v>149</v>
      </c>
      <c r="B141" s="115" t="s">
        <v>150</v>
      </c>
      <c r="C141" s="99" t="s">
        <v>55</v>
      </c>
      <c r="D141" s="100">
        <v>4.5</v>
      </c>
      <c r="E141" s="100">
        <v>7.2</v>
      </c>
      <c r="F141" s="100">
        <v>27.6</v>
      </c>
      <c r="G141" s="116">
        <v>194</v>
      </c>
      <c r="H141" s="100">
        <v>0.05</v>
      </c>
      <c r="I141" s="100">
        <v>0.14000000000000001</v>
      </c>
      <c r="J141" s="101">
        <v>0.48</v>
      </c>
      <c r="K141" s="100">
        <v>111.24</v>
      </c>
      <c r="L141" s="100">
        <v>25.29</v>
      </c>
      <c r="M141" s="101">
        <v>0.39</v>
      </c>
    </row>
    <row r="142" spans="1:13">
      <c r="A142" s="75"/>
      <c r="B142" s="59" t="s">
        <v>151</v>
      </c>
      <c r="C142" s="75"/>
      <c r="D142" s="75"/>
      <c r="E142" s="75"/>
      <c r="F142" s="75"/>
      <c r="G142" s="75"/>
      <c r="H142" s="75"/>
      <c r="I142" s="75"/>
      <c r="J142" s="75"/>
      <c r="K142" s="77"/>
      <c r="L142" s="75"/>
      <c r="M142" s="78"/>
    </row>
    <row r="143" spans="1:13">
      <c r="A143" s="12" t="s">
        <v>115</v>
      </c>
      <c r="B143" s="56" t="s">
        <v>116</v>
      </c>
      <c r="C143" s="57">
        <v>200</v>
      </c>
      <c r="D143" s="57">
        <v>0.1</v>
      </c>
      <c r="E143" s="57">
        <v>0</v>
      </c>
      <c r="F143" s="57">
        <v>9.3000000000000007</v>
      </c>
      <c r="G143" s="11">
        <v>37</v>
      </c>
      <c r="H143" s="56">
        <v>0</v>
      </c>
      <c r="I143" s="11">
        <v>0</v>
      </c>
      <c r="J143" s="56">
        <v>1.1200000000000001</v>
      </c>
      <c r="K143" s="56">
        <v>2.73</v>
      </c>
      <c r="L143" s="57">
        <v>0.73</v>
      </c>
      <c r="M143" s="56">
        <v>0.06</v>
      </c>
    </row>
    <row r="144" spans="1:13">
      <c r="A144" s="66"/>
      <c r="B144" s="34" t="s">
        <v>45</v>
      </c>
      <c r="C144" s="33">
        <v>50</v>
      </c>
      <c r="D144" s="31">
        <v>3.8</v>
      </c>
      <c r="E144" s="33">
        <v>0.4</v>
      </c>
      <c r="F144" s="31">
        <v>24.6</v>
      </c>
      <c r="G144" s="33">
        <v>117.55743</v>
      </c>
      <c r="H144" s="31">
        <v>0.06</v>
      </c>
      <c r="I144" s="33">
        <v>0.01</v>
      </c>
      <c r="J144" s="31">
        <v>0</v>
      </c>
      <c r="K144" s="33">
        <v>10</v>
      </c>
      <c r="L144" s="31">
        <v>7</v>
      </c>
      <c r="M144" s="34">
        <v>0.56999999999999995</v>
      </c>
    </row>
    <row r="145" spans="1:13">
      <c r="A145" s="65"/>
      <c r="B145" s="26" t="s">
        <v>59</v>
      </c>
      <c r="C145" s="26"/>
      <c r="D145" s="12">
        <f t="shared" ref="D145" si="16">SUM(D140:D144)</f>
        <v>17.5</v>
      </c>
      <c r="E145" s="12">
        <f>SUM(E140:E144)</f>
        <v>11.6</v>
      </c>
      <c r="F145" s="12">
        <f t="shared" ref="F145:M145" si="17">SUM(F140:F144)</f>
        <v>106.20000000000002</v>
      </c>
      <c r="G145" s="9">
        <f t="shared" si="17"/>
        <v>558.65742999999998</v>
      </c>
      <c r="H145" s="12">
        <f t="shared" si="17"/>
        <v>0.51</v>
      </c>
      <c r="I145" s="11">
        <f t="shared" si="17"/>
        <v>0.17</v>
      </c>
      <c r="J145" s="12">
        <f t="shared" si="17"/>
        <v>1.61</v>
      </c>
      <c r="K145" s="10">
        <f t="shared" si="17"/>
        <v>158.36999999999998</v>
      </c>
      <c r="L145" s="12">
        <f t="shared" si="17"/>
        <v>34.22</v>
      </c>
      <c r="M145" s="12">
        <f t="shared" si="17"/>
        <v>1.3199999999999998</v>
      </c>
    </row>
    <row r="146" spans="1:13">
      <c r="A146" s="21"/>
      <c r="B146" s="48" t="s">
        <v>60</v>
      </c>
      <c r="C146" s="41"/>
      <c r="D146" s="40">
        <f t="shared" ref="D146:M146" si="18">D138+D145</f>
        <v>49.02</v>
      </c>
      <c r="E146" s="41">
        <f t="shared" si="18"/>
        <v>45.23</v>
      </c>
      <c r="F146" s="40">
        <f t="shared" si="18"/>
        <v>226.36400000000003</v>
      </c>
      <c r="G146" s="41">
        <f t="shared" si="18"/>
        <v>1462.4748599999998</v>
      </c>
      <c r="H146" s="40">
        <f t="shared" si="18"/>
        <v>0.79</v>
      </c>
      <c r="I146" s="40">
        <f t="shared" si="18"/>
        <v>0.43000000000000005</v>
      </c>
      <c r="J146" s="42">
        <f t="shared" si="18"/>
        <v>5.660000000000001</v>
      </c>
      <c r="K146" s="41">
        <f t="shared" si="18"/>
        <v>331.75</v>
      </c>
      <c r="L146" s="40">
        <f t="shared" si="18"/>
        <v>134.19999999999999</v>
      </c>
      <c r="M146" s="42">
        <f t="shared" si="18"/>
        <v>6.59</v>
      </c>
    </row>
    <row r="147" spans="1:13">
      <c r="A147" s="21"/>
      <c r="B147" s="22" t="s">
        <v>152</v>
      </c>
      <c r="C147" s="23"/>
      <c r="M147" s="117"/>
    </row>
    <row r="148" spans="1:13">
      <c r="A148" s="66"/>
      <c r="B148" s="26" t="s">
        <v>31</v>
      </c>
      <c r="C148" s="16"/>
      <c r="D148" s="9"/>
      <c r="E148" s="8"/>
      <c r="F148" s="9"/>
      <c r="G148" s="9"/>
      <c r="H148" s="9"/>
      <c r="I148" s="11"/>
      <c r="J148" s="9"/>
      <c r="K148" s="9"/>
      <c r="L148" s="9"/>
      <c r="M148" s="10"/>
    </row>
    <row r="149" spans="1:13">
      <c r="A149" s="67" t="s">
        <v>84</v>
      </c>
      <c r="B149" s="68" t="s">
        <v>85</v>
      </c>
      <c r="C149" s="27">
        <v>80</v>
      </c>
      <c r="D149" s="27">
        <v>1.3</v>
      </c>
      <c r="E149" s="27">
        <v>3.6</v>
      </c>
      <c r="F149" s="27">
        <v>8.9</v>
      </c>
      <c r="G149" s="27">
        <v>72</v>
      </c>
      <c r="H149" s="27">
        <v>0.02</v>
      </c>
      <c r="I149" s="56">
        <v>0.03</v>
      </c>
      <c r="J149" s="27">
        <v>11.1</v>
      </c>
      <c r="K149" s="69">
        <v>30.82</v>
      </c>
      <c r="L149" s="70">
        <v>15.74</v>
      </c>
      <c r="M149" s="27">
        <v>0.77</v>
      </c>
    </row>
    <row r="150" spans="1:13">
      <c r="A150" s="6" t="s">
        <v>120</v>
      </c>
      <c r="B150" s="58" t="s">
        <v>121</v>
      </c>
      <c r="C150" s="7">
        <v>250</v>
      </c>
      <c r="D150" s="6">
        <v>2.6</v>
      </c>
      <c r="E150" s="6">
        <v>4.3</v>
      </c>
      <c r="F150" s="6">
        <v>11.6</v>
      </c>
      <c r="G150" s="7">
        <v>96</v>
      </c>
      <c r="H150" s="6">
        <v>0.02</v>
      </c>
      <c r="I150" s="59">
        <v>0.03</v>
      </c>
      <c r="J150" s="7">
        <v>0.6</v>
      </c>
      <c r="K150" s="7">
        <v>11.61</v>
      </c>
      <c r="L150" s="7">
        <v>7.18</v>
      </c>
      <c r="M150" s="6">
        <v>0.41</v>
      </c>
    </row>
    <row r="151" spans="1:13">
      <c r="A151" s="14"/>
      <c r="B151" s="15" t="s">
        <v>66</v>
      </c>
      <c r="C151" s="16"/>
      <c r="D151" s="15"/>
      <c r="E151" s="15"/>
      <c r="F151" s="15"/>
      <c r="G151" s="16"/>
      <c r="H151" s="15"/>
      <c r="I151" s="28"/>
      <c r="J151" s="16"/>
      <c r="K151" s="16"/>
      <c r="L151" s="16"/>
      <c r="M151" s="15"/>
    </row>
    <row r="152" spans="1:13">
      <c r="A152" s="55" t="s">
        <v>153</v>
      </c>
      <c r="B152" s="118" t="s">
        <v>154</v>
      </c>
      <c r="C152" s="54" t="s">
        <v>155</v>
      </c>
      <c r="D152" s="55">
        <v>14.3</v>
      </c>
      <c r="E152" s="55">
        <v>17.3</v>
      </c>
      <c r="F152" s="55">
        <v>14</v>
      </c>
      <c r="G152" s="54">
        <v>269</v>
      </c>
      <c r="H152" s="94">
        <v>0.09</v>
      </c>
      <c r="I152" s="110">
        <v>0.13</v>
      </c>
      <c r="J152" s="55">
        <v>10.52</v>
      </c>
      <c r="K152" s="119">
        <v>34.6</v>
      </c>
      <c r="L152" s="54">
        <v>41.35</v>
      </c>
      <c r="M152" s="55">
        <v>2.54</v>
      </c>
    </row>
    <row r="153" spans="1:13">
      <c r="A153" s="55" t="s">
        <v>73</v>
      </c>
      <c r="B153" s="109" t="s">
        <v>74</v>
      </c>
      <c r="C153" s="54">
        <v>200</v>
      </c>
      <c r="D153" s="55">
        <v>0.2</v>
      </c>
      <c r="E153" s="54">
        <v>0.1</v>
      </c>
      <c r="F153" s="55">
        <v>17.2</v>
      </c>
      <c r="G153" s="54">
        <v>68</v>
      </c>
      <c r="H153" s="55">
        <v>0.01</v>
      </c>
      <c r="I153" s="119">
        <v>0.01</v>
      </c>
      <c r="J153" s="55">
        <v>1.6</v>
      </c>
      <c r="K153" s="55">
        <v>6.03</v>
      </c>
      <c r="L153" s="54">
        <v>3.13</v>
      </c>
      <c r="M153" s="55">
        <v>0.8</v>
      </c>
    </row>
    <row r="154" spans="1:13">
      <c r="A154" s="21"/>
      <c r="B154" s="34" t="s">
        <v>45</v>
      </c>
      <c r="C154" s="41">
        <v>50</v>
      </c>
      <c r="D154" s="40">
        <v>3.8</v>
      </c>
      <c r="E154" s="41">
        <v>0.4</v>
      </c>
      <c r="F154" s="40">
        <v>24.6</v>
      </c>
      <c r="G154" s="41">
        <v>117.55743</v>
      </c>
      <c r="H154" s="40">
        <v>0.06</v>
      </c>
      <c r="I154" s="41">
        <v>0.01</v>
      </c>
      <c r="J154" s="40">
        <v>0</v>
      </c>
      <c r="K154" s="41">
        <v>10</v>
      </c>
      <c r="L154" s="40">
        <v>7</v>
      </c>
      <c r="M154" s="42">
        <v>0.56999999999999995</v>
      </c>
    </row>
    <row r="155" spans="1:13">
      <c r="A155" s="86"/>
      <c r="B155" s="40" t="s">
        <v>46</v>
      </c>
      <c r="C155" s="45">
        <v>40</v>
      </c>
      <c r="D155" s="44">
        <v>2.64</v>
      </c>
      <c r="E155" s="45">
        <v>0.48</v>
      </c>
      <c r="F155" s="44">
        <v>13.704000000000001</v>
      </c>
      <c r="G155" s="44">
        <v>66.16</v>
      </c>
      <c r="H155" s="44">
        <v>0.08</v>
      </c>
      <c r="I155" s="45">
        <v>0.03</v>
      </c>
      <c r="J155" s="44">
        <v>0</v>
      </c>
      <c r="K155" s="45">
        <v>14</v>
      </c>
      <c r="L155" s="44">
        <v>18.8</v>
      </c>
      <c r="M155" s="46">
        <v>1.6</v>
      </c>
    </row>
    <row r="156" spans="1:13">
      <c r="A156" s="39"/>
      <c r="B156" s="48" t="s">
        <v>47</v>
      </c>
      <c r="C156" s="48"/>
      <c r="D156" s="40">
        <f t="shared" ref="D156:M156" si="19">SUM(D149:D155)</f>
        <v>24.840000000000003</v>
      </c>
      <c r="E156" s="41">
        <f t="shared" si="19"/>
        <v>26.180000000000003</v>
      </c>
      <c r="F156" s="40">
        <f t="shared" si="19"/>
        <v>90.004000000000019</v>
      </c>
      <c r="G156" s="41">
        <f t="shared" si="19"/>
        <v>688.71742999999992</v>
      </c>
      <c r="H156" s="40">
        <f t="shared" si="19"/>
        <v>0.28000000000000003</v>
      </c>
      <c r="I156" s="41">
        <f t="shared" si="19"/>
        <v>0.24000000000000002</v>
      </c>
      <c r="J156" s="40">
        <f t="shared" si="19"/>
        <v>23.82</v>
      </c>
      <c r="K156" s="41">
        <f t="shared" si="19"/>
        <v>107.06</v>
      </c>
      <c r="L156" s="40">
        <f t="shared" si="19"/>
        <v>93.2</v>
      </c>
      <c r="M156" s="42">
        <f t="shared" si="19"/>
        <v>6.6899999999999995</v>
      </c>
    </row>
    <row r="157" spans="1:13">
      <c r="A157" s="39"/>
      <c r="B157" s="23" t="s">
        <v>128</v>
      </c>
      <c r="C157" s="48"/>
      <c r="D157" s="40"/>
      <c r="E157" s="41"/>
      <c r="F157" s="40"/>
      <c r="G157" s="41"/>
      <c r="H157" s="40"/>
      <c r="I157" s="41"/>
      <c r="J157" s="40"/>
      <c r="K157" s="41"/>
      <c r="L157" s="40"/>
      <c r="M157" s="46"/>
    </row>
    <row r="158" spans="1:13">
      <c r="A158" s="86"/>
      <c r="B158" s="12" t="s">
        <v>156</v>
      </c>
      <c r="C158" s="9">
        <v>50</v>
      </c>
      <c r="D158" s="12">
        <v>0.3</v>
      </c>
      <c r="E158" s="12">
        <v>0.1</v>
      </c>
      <c r="F158" s="12">
        <v>2.1</v>
      </c>
      <c r="G158" s="12">
        <v>9.9499999999999993</v>
      </c>
      <c r="H158" s="12">
        <v>0.03</v>
      </c>
      <c r="I158" s="11">
        <v>0.02</v>
      </c>
      <c r="J158" s="12">
        <v>12.5</v>
      </c>
      <c r="K158" s="10">
        <v>7</v>
      </c>
      <c r="L158" s="12">
        <v>10</v>
      </c>
      <c r="M158" s="49">
        <v>0.45</v>
      </c>
    </row>
    <row r="159" spans="1:13">
      <c r="A159" s="12" t="s">
        <v>50</v>
      </c>
      <c r="B159" s="51" t="s">
        <v>51</v>
      </c>
      <c r="C159" s="16" t="s">
        <v>52</v>
      </c>
      <c r="D159" s="52">
        <v>15</v>
      </c>
      <c r="E159" s="12">
        <v>21.4</v>
      </c>
      <c r="F159" s="10">
        <v>15.5</v>
      </c>
      <c r="G159" s="9">
        <v>316</v>
      </c>
      <c r="H159" s="12">
        <v>7.0000000000000007E-2</v>
      </c>
      <c r="I159" s="28">
        <v>0.11</v>
      </c>
      <c r="J159" s="15">
        <v>0.39</v>
      </c>
      <c r="K159" s="12">
        <v>22</v>
      </c>
      <c r="L159" s="9">
        <v>22.69</v>
      </c>
      <c r="M159" s="12">
        <v>1.79</v>
      </c>
    </row>
    <row r="160" spans="1:13">
      <c r="A160" s="6" t="s">
        <v>96</v>
      </c>
      <c r="B160" s="82" t="s">
        <v>97</v>
      </c>
      <c r="C160" s="7">
        <v>180</v>
      </c>
      <c r="D160" s="6">
        <v>3.7</v>
      </c>
      <c r="E160" s="7">
        <v>5.9</v>
      </c>
      <c r="F160" s="6">
        <v>24</v>
      </c>
      <c r="G160" s="7">
        <v>166</v>
      </c>
      <c r="H160" s="6">
        <v>0.14000000000000001</v>
      </c>
      <c r="I160" s="56">
        <v>0.12</v>
      </c>
      <c r="J160" s="10">
        <v>12.45</v>
      </c>
      <c r="K160" s="6">
        <v>42.72</v>
      </c>
      <c r="L160" s="7">
        <v>34.08</v>
      </c>
      <c r="M160" s="6">
        <v>1.24</v>
      </c>
    </row>
    <row r="161" spans="1:13">
      <c r="A161" s="12" t="s">
        <v>98</v>
      </c>
      <c r="B161" s="120" t="s">
        <v>99</v>
      </c>
      <c r="C161" s="10">
        <v>200</v>
      </c>
      <c r="D161" s="12">
        <v>3.3</v>
      </c>
      <c r="E161" s="9">
        <v>3.1</v>
      </c>
      <c r="F161" s="12">
        <v>13.6</v>
      </c>
      <c r="G161" s="9">
        <v>94</v>
      </c>
      <c r="H161" s="12">
        <v>0.03</v>
      </c>
      <c r="I161" s="56">
        <v>0.13</v>
      </c>
      <c r="J161" s="10">
        <v>0.52</v>
      </c>
      <c r="K161" s="12">
        <v>110.37</v>
      </c>
      <c r="L161" s="9">
        <v>26.97</v>
      </c>
      <c r="M161" s="12">
        <v>0.88</v>
      </c>
    </row>
    <row r="162" spans="1:13">
      <c r="A162" s="121"/>
      <c r="B162" s="34" t="s">
        <v>45</v>
      </c>
      <c r="C162" s="41">
        <v>50</v>
      </c>
      <c r="D162" s="40">
        <v>3.8</v>
      </c>
      <c r="E162" s="41">
        <v>0.4</v>
      </c>
      <c r="F162" s="40">
        <v>24.6</v>
      </c>
      <c r="G162" s="41">
        <v>117.55743</v>
      </c>
      <c r="H162" s="40">
        <v>0.06</v>
      </c>
      <c r="I162" s="41">
        <v>0.01</v>
      </c>
      <c r="J162" s="40">
        <v>0</v>
      </c>
      <c r="K162" s="41">
        <v>10</v>
      </c>
      <c r="L162" s="40">
        <v>7</v>
      </c>
      <c r="M162" s="42">
        <v>0.56999999999999995</v>
      </c>
    </row>
    <row r="163" spans="1:13">
      <c r="A163" s="53"/>
      <c r="B163" s="26" t="s">
        <v>157</v>
      </c>
      <c r="C163" s="26"/>
      <c r="D163" s="12">
        <f t="shared" ref="D163:M163" si="20">SUM(D158:D162)</f>
        <v>26.1</v>
      </c>
      <c r="E163" s="12">
        <f t="shared" si="20"/>
        <v>30.9</v>
      </c>
      <c r="F163" s="12">
        <f t="shared" si="20"/>
        <v>79.800000000000011</v>
      </c>
      <c r="G163" s="9">
        <f t="shared" si="20"/>
        <v>703.50743</v>
      </c>
      <c r="H163" s="12">
        <f t="shared" si="20"/>
        <v>0.33</v>
      </c>
      <c r="I163" s="11">
        <f t="shared" si="20"/>
        <v>0.39</v>
      </c>
      <c r="J163" s="12">
        <f t="shared" si="20"/>
        <v>25.86</v>
      </c>
      <c r="K163" s="10">
        <f t="shared" si="20"/>
        <v>192.09</v>
      </c>
      <c r="L163" s="12">
        <f t="shared" si="20"/>
        <v>100.74</v>
      </c>
      <c r="M163" s="12">
        <f t="shared" si="20"/>
        <v>4.9300000000000006</v>
      </c>
    </row>
    <row r="164" spans="1:13">
      <c r="A164" s="21"/>
      <c r="B164" s="48" t="s">
        <v>60</v>
      </c>
      <c r="C164" s="41"/>
      <c r="D164" s="40">
        <f t="shared" ref="D164:M164" si="21">D156+D163</f>
        <v>50.940000000000005</v>
      </c>
      <c r="E164" s="41">
        <f t="shared" si="21"/>
        <v>57.08</v>
      </c>
      <c r="F164" s="40">
        <f t="shared" si="21"/>
        <v>169.80400000000003</v>
      </c>
      <c r="G164" s="41">
        <f t="shared" si="21"/>
        <v>1392.2248599999998</v>
      </c>
      <c r="H164" s="40">
        <f t="shared" si="21"/>
        <v>0.6100000000000001</v>
      </c>
      <c r="I164" s="40">
        <f t="shared" si="21"/>
        <v>0.63</v>
      </c>
      <c r="J164" s="42">
        <f t="shared" si="21"/>
        <v>49.68</v>
      </c>
      <c r="K164" s="41">
        <f t="shared" si="21"/>
        <v>299.14999999999998</v>
      </c>
      <c r="L164" s="40">
        <f t="shared" si="21"/>
        <v>193.94</v>
      </c>
      <c r="M164" s="42">
        <f t="shared" si="21"/>
        <v>11.620000000000001</v>
      </c>
    </row>
    <row r="165" spans="1:13">
      <c r="A165" s="21"/>
      <c r="B165" s="22" t="s">
        <v>158</v>
      </c>
      <c r="C165" s="23"/>
      <c r="E165" s="23"/>
      <c r="F165" s="23"/>
      <c r="I165" s="23"/>
      <c r="J165" s="23"/>
      <c r="K165" s="23"/>
      <c r="L165" s="23"/>
      <c r="M165" s="24"/>
    </row>
    <row r="166" spans="1:13">
      <c r="A166" s="21"/>
      <c r="B166" s="26" t="s">
        <v>31</v>
      </c>
      <c r="C166" s="16"/>
      <c r="D166" s="9"/>
      <c r="E166" s="16"/>
      <c r="F166" s="16"/>
      <c r="G166" s="9"/>
      <c r="H166" s="9"/>
      <c r="I166" s="87"/>
      <c r="J166" s="16"/>
      <c r="K166" s="16"/>
      <c r="L166" s="16"/>
      <c r="M166" s="64"/>
    </row>
    <row r="167" spans="1:13">
      <c r="A167" s="5" t="s">
        <v>32</v>
      </c>
      <c r="B167" s="6" t="s">
        <v>33</v>
      </c>
      <c r="C167" s="5">
        <v>80</v>
      </c>
      <c r="D167" s="6">
        <v>1.7</v>
      </c>
      <c r="E167" s="6">
        <v>3.6</v>
      </c>
      <c r="F167" s="6">
        <v>8.1999999999999993</v>
      </c>
      <c r="G167" s="6">
        <v>71.599999999999994</v>
      </c>
      <c r="H167" s="6">
        <v>0.02</v>
      </c>
      <c r="I167" s="27">
        <v>0.04</v>
      </c>
      <c r="J167" s="5">
        <v>17.32</v>
      </c>
      <c r="K167" s="6">
        <v>47.06</v>
      </c>
      <c r="L167" s="7">
        <v>16.43</v>
      </c>
      <c r="M167" s="6">
        <v>0.6</v>
      </c>
    </row>
    <row r="168" spans="1:13">
      <c r="A168" s="14"/>
      <c r="B168" s="15" t="s">
        <v>34</v>
      </c>
      <c r="C168" s="17"/>
      <c r="D168" s="28"/>
      <c r="E168" s="28"/>
      <c r="F168" s="28"/>
      <c r="G168" s="28"/>
      <c r="H168" s="28"/>
      <c r="I168" s="28"/>
      <c r="J168" s="29"/>
      <c r="K168" s="28"/>
      <c r="L168" s="30"/>
      <c r="M168" s="30"/>
    </row>
    <row r="169" spans="1:13">
      <c r="A169" s="6" t="s">
        <v>159</v>
      </c>
      <c r="B169" s="122" t="s">
        <v>160</v>
      </c>
      <c r="C169" s="7" t="s">
        <v>37</v>
      </c>
      <c r="D169" s="6">
        <v>2.1</v>
      </c>
      <c r="E169" s="7">
        <v>5.2</v>
      </c>
      <c r="F169" s="6">
        <v>15.4</v>
      </c>
      <c r="G169" s="7">
        <v>119</v>
      </c>
      <c r="H169" s="6">
        <v>0.08</v>
      </c>
      <c r="I169" s="27">
        <v>0.05</v>
      </c>
      <c r="J169" s="7">
        <v>6.7</v>
      </c>
      <c r="K169" s="6">
        <v>15.05</v>
      </c>
      <c r="L169" s="7">
        <v>22.5</v>
      </c>
      <c r="M169" s="6">
        <v>0.84</v>
      </c>
    </row>
    <row r="170" spans="1:13">
      <c r="A170" s="75"/>
      <c r="B170" s="64" t="s">
        <v>88</v>
      </c>
      <c r="C170" s="16"/>
      <c r="D170" s="15"/>
      <c r="E170" s="16"/>
      <c r="F170" s="15"/>
      <c r="G170" s="16"/>
      <c r="H170" s="15"/>
      <c r="I170" s="28"/>
      <c r="J170" s="16"/>
      <c r="K170" s="15"/>
      <c r="L170" s="16"/>
      <c r="M170" s="15"/>
    </row>
    <row r="171" spans="1:13">
      <c r="A171" s="123" t="s">
        <v>106</v>
      </c>
      <c r="B171" s="124" t="s">
        <v>107</v>
      </c>
      <c r="C171" s="125" t="s">
        <v>161</v>
      </c>
      <c r="D171" s="125">
        <v>25.4</v>
      </c>
      <c r="E171" s="126">
        <v>25.8</v>
      </c>
      <c r="F171" s="125">
        <v>23</v>
      </c>
      <c r="G171" s="126">
        <v>429</v>
      </c>
      <c r="H171" s="124">
        <v>0.19</v>
      </c>
      <c r="I171" s="124">
        <v>0.23</v>
      </c>
      <c r="J171" s="125">
        <v>10.65</v>
      </c>
      <c r="K171" s="125">
        <v>29.97</v>
      </c>
      <c r="L171" s="125">
        <v>61.07</v>
      </c>
      <c r="M171" s="127">
        <v>4.6500000000000004</v>
      </c>
    </row>
    <row r="172" spans="1:13">
      <c r="A172" s="12" t="s">
        <v>162</v>
      </c>
      <c r="B172" s="96" t="s">
        <v>163</v>
      </c>
      <c r="C172" s="9">
        <v>200</v>
      </c>
      <c r="D172" s="12">
        <v>1.3</v>
      </c>
      <c r="E172" s="12">
        <v>0.1</v>
      </c>
      <c r="F172" s="12">
        <v>32.4</v>
      </c>
      <c r="G172" s="9">
        <v>130</v>
      </c>
      <c r="H172" s="12">
        <v>0.02</v>
      </c>
      <c r="I172" s="28">
        <v>0.05</v>
      </c>
      <c r="J172" s="9">
        <v>0.4</v>
      </c>
      <c r="K172" s="12">
        <v>39.4</v>
      </c>
      <c r="L172" s="9">
        <v>24.94</v>
      </c>
      <c r="M172" s="12">
        <v>0.84</v>
      </c>
    </row>
    <row r="173" spans="1:13">
      <c r="A173" s="86"/>
      <c r="B173" s="34" t="s">
        <v>45</v>
      </c>
      <c r="C173" s="38">
        <v>50</v>
      </c>
      <c r="D173" s="37">
        <v>3.8</v>
      </c>
      <c r="E173" s="36">
        <v>0.4</v>
      </c>
      <c r="F173" s="37">
        <v>24.6</v>
      </c>
      <c r="G173" s="36">
        <v>117.55743</v>
      </c>
      <c r="H173" s="37">
        <v>0.06</v>
      </c>
      <c r="I173" s="36">
        <v>0.01</v>
      </c>
      <c r="J173" s="37">
        <v>0</v>
      </c>
      <c r="K173" s="36">
        <v>10</v>
      </c>
      <c r="L173" s="37">
        <v>7</v>
      </c>
      <c r="M173" s="38">
        <v>0.56999999999999995</v>
      </c>
    </row>
    <row r="174" spans="1:13">
      <c r="A174" s="66"/>
      <c r="B174" s="40" t="s">
        <v>46</v>
      </c>
      <c r="C174" s="45">
        <v>40</v>
      </c>
      <c r="D174" s="44">
        <v>2.64</v>
      </c>
      <c r="E174" s="45">
        <v>0.48</v>
      </c>
      <c r="F174" s="44">
        <v>13.704000000000001</v>
      </c>
      <c r="G174" s="44">
        <v>66.16</v>
      </c>
      <c r="H174" s="44">
        <v>0.08</v>
      </c>
      <c r="I174" s="45">
        <v>0.03</v>
      </c>
      <c r="J174" s="44">
        <v>0</v>
      </c>
      <c r="K174" s="45">
        <v>14</v>
      </c>
      <c r="L174" s="44">
        <v>18.8</v>
      </c>
      <c r="M174" s="46">
        <v>1.6</v>
      </c>
    </row>
    <row r="175" spans="1:13">
      <c r="A175" s="86"/>
      <c r="B175" s="48" t="s">
        <v>47</v>
      </c>
      <c r="C175" s="48"/>
      <c r="D175" s="40">
        <f t="shared" ref="D175:J175" si="22">D167+D169+D171+D172+D173+D174</f>
        <v>36.94</v>
      </c>
      <c r="E175" s="41">
        <f t="shared" si="22"/>
        <v>35.58</v>
      </c>
      <c r="F175" s="40">
        <f t="shared" si="22"/>
        <v>117.304</v>
      </c>
      <c r="G175" s="41">
        <f t="shared" si="22"/>
        <v>933.31742999999994</v>
      </c>
      <c r="H175" s="40">
        <f t="shared" si="22"/>
        <v>0.45000000000000007</v>
      </c>
      <c r="I175" s="41">
        <f t="shared" si="22"/>
        <v>0.41000000000000003</v>
      </c>
      <c r="J175" s="40">
        <f t="shared" si="22"/>
        <v>35.07</v>
      </c>
      <c r="K175" s="41">
        <f>SUM(K161:K174)</f>
        <v>767.09</v>
      </c>
      <c r="L175" s="40">
        <f>L167+L169+L171+L172+L173+L174</f>
        <v>150.74</v>
      </c>
      <c r="M175" s="42">
        <f>M167+M169+M171+M172+M173+M174</f>
        <v>9.1</v>
      </c>
    </row>
    <row r="176" spans="1:13">
      <c r="A176" s="86"/>
      <c r="B176" s="21" t="s">
        <v>128</v>
      </c>
      <c r="M176" s="117"/>
    </row>
    <row r="177" spans="1:13">
      <c r="A177" s="66"/>
      <c r="B177" s="12" t="s">
        <v>49</v>
      </c>
      <c r="C177" s="10">
        <v>10</v>
      </c>
      <c r="D177" s="12">
        <v>3</v>
      </c>
      <c r="E177" s="12">
        <v>3</v>
      </c>
      <c r="F177" s="12">
        <v>0</v>
      </c>
      <c r="G177" s="12">
        <v>36</v>
      </c>
      <c r="H177" s="12">
        <v>0</v>
      </c>
      <c r="I177" s="20">
        <v>7.0000000000000007E-2</v>
      </c>
      <c r="J177" s="12">
        <v>0</v>
      </c>
      <c r="K177" s="10">
        <v>100</v>
      </c>
      <c r="L177" s="12">
        <v>505</v>
      </c>
      <c r="M177" s="12">
        <v>7.0000000000000007E-2</v>
      </c>
    </row>
    <row r="178" spans="1:13">
      <c r="A178" s="128" t="s">
        <v>164</v>
      </c>
      <c r="B178" s="92" t="s">
        <v>165</v>
      </c>
      <c r="C178" s="54" t="s">
        <v>166</v>
      </c>
      <c r="D178" s="55">
        <v>11.7</v>
      </c>
      <c r="E178" s="55">
        <v>18.100000000000001</v>
      </c>
      <c r="F178" s="110">
        <v>2.1</v>
      </c>
      <c r="G178" s="119">
        <v>218</v>
      </c>
      <c r="H178" s="55">
        <v>0.05</v>
      </c>
      <c r="I178" s="55">
        <v>0.36</v>
      </c>
      <c r="J178" s="55">
        <v>0.17</v>
      </c>
      <c r="K178" s="55">
        <v>80.02</v>
      </c>
      <c r="L178" s="55">
        <v>13.44</v>
      </c>
      <c r="M178" s="55">
        <v>2</v>
      </c>
    </row>
    <row r="179" spans="1:13">
      <c r="A179" s="12" t="s">
        <v>115</v>
      </c>
      <c r="B179" s="56" t="s">
        <v>116</v>
      </c>
      <c r="C179" s="70">
        <v>200</v>
      </c>
      <c r="D179" s="70">
        <v>0.1</v>
      </c>
      <c r="E179" s="70">
        <v>0</v>
      </c>
      <c r="F179" s="70">
        <v>9.3000000000000007</v>
      </c>
      <c r="G179" s="129">
        <v>37</v>
      </c>
      <c r="H179" s="59">
        <v>0</v>
      </c>
      <c r="I179" s="28">
        <v>0</v>
      </c>
      <c r="J179" s="59">
        <v>1.1200000000000001</v>
      </c>
      <c r="K179" s="129">
        <v>2.73</v>
      </c>
      <c r="L179" s="59">
        <v>0.73</v>
      </c>
      <c r="M179" s="27">
        <v>0.06</v>
      </c>
    </row>
    <row r="180" spans="1:13">
      <c r="A180" s="21"/>
      <c r="B180" s="34" t="s">
        <v>45</v>
      </c>
      <c r="C180" s="41">
        <v>50</v>
      </c>
      <c r="D180" s="40">
        <v>3.8</v>
      </c>
      <c r="E180" s="41">
        <v>0.4</v>
      </c>
      <c r="F180" s="40">
        <v>24.6</v>
      </c>
      <c r="G180" s="41">
        <v>117.55743</v>
      </c>
      <c r="H180" s="40">
        <v>0.06</v>
      </c>
      <c r="I180" s="41">
        <v>0.01</v>
      </c>
      <c r="J180" s="40">
        <v>0</v>
      </c>
      <c r="K180" s="41">
        <v>10</v>
      </c>
      <c r="L180" s="40">
        <v>7</v>
      </c>
      <c r="M180" s="42">
        <v>0.56999999999999995</v>
      </c>
    </row>
    <row r="181" spans="1:13">
      <c r="A181" s="21"/>
      <c r="B181" s="31" t="s">
        <v>167</v>
      </c>
      <c r="C181" s="33">
        <v>150</v>
      </c>
      <c r="D181" s="31">
        <v>0.6</v>
      </c>
      <c r="E181" s="33">
        <v>0.6</v>
      </c>
      <c r="F181" s="31">
        <v>14.7</v>
      </c>
      <c r="G181" s="33">
        <v>71</v>
      </c>
      <c r="H181" s="31">
        <v>0.05</v>
      </c>
      <c r="I181" s="33">
        <v>0.03</v>
      </c>
      <c r="J181" s="31">
        <v>15</v>
      </c>
      <c r="K181" s="33">
        <v>24</v>
      </c>
      <c r="L181" s="31">
        <v>13.5</v>
      </c>
      <c r="M181" s="34">
        <v>3.3</v>
      </c>
    </row>
    <row r="182" spans="1:13">
      <c r="A182" s="21"/>
      <c r="B182" s="26" t="s">
        <v>168</v>
      </c>
      <c r="C182" s="130"/>
      <c r="D182" s="12">
        <f t="shared" ref="D182:M182" si="23">SUM(D177:D181)</f>
        <v>19.2</v>
      </c>
      <c r="E182" s="12">
        <f t="shared" si="23"/>
        <v>22.1</v>
      </c>
      <c r="F182" s="12">
        <f t="shared" si="23"/>
        <v>50.7</v>
      </c>
      <c r="G182" s="9">
        <f t="shared" si="23"/>
        <v>479.55743000000001</v>
      </c>
      <c r="H182" s="12">
        <f t="shared" si="23"/>
        <v>0.16</v>
      </c>
      <c r="I182" s="11">
        <f t="shared" si="23"/>
        <v>0.47</v>
      </c>
      <c r="J182" s="12">
        <f t="shared" si="23"/>
        <v>16.29</v>
      </c>
      <c r="K182" s="10">
        <f t="shared" si="23"/>
        <v>216.74999999999997</v>
      </c>
      <c r="L182" s="12">
        <f t="shared" si="23"/>
        <v>539.67000000000007</v>
      </c>
      <c r="M182" s="12">
        <f t="shared" si="23"/>
        <v>6</v>
      </c>
    </row>
    <row r="183" spans="1:13">
      <c r="A183" s="21"/>
      <c r="B183" s="48" t="s">
        <v>60</v>
      </c>
      <c r="C183" s="41"/>
      <c r="D183" s="40">
        <f>D175 +D182</f>
        <v>56.14</v>
      </c>
      <c r="E183" s="41">
        <f t="shared" ref="E183:M183" si="24">E175+E182</f>
        <v>57.68</v>
      </c>
      <c r="F183" s="40">
        <f t="shared" si="24"/>
        <v>168.00400000000002</v>
      </c>
      <c r="G183" s="41">
        <f>G175+G182</f>
        <v>1412.8748599999999</v>
      </c>
      <c r="H183" s="40">
        <f t="shared" si="24"/>
        <v>0.6100000000000001</v>
      </c>
      <c r="I183" s="40">
        <f t="shared" si="24"/>
        <v>0.88</v>
      </c>
      <c r="J183" s="42">
        <f t="shared" si="24"/>
        <v>51.36</v>
      </c>
      <c r="K183" s="41">
        <f t="shared" si="24"/>
        <v>983.84</v>
      </c>
      <c r="L183" s="40">
        <f t="shared" si="24"/>
        <v>690.41000000000008</v>
      </c>
      <c r="M183" s="42">
        <f t="shared" si="24"/>
        <v>15.1</v>
      </c>
    </row>
    <row r="184" spans="1:13">
      <c r="A184" s="21"/>
      <c r="B184" s="22" t="s">
        <v>169</v>
      </c>
      <c r="C184" s="23"/>
      <c r="E184" s="23"/>
      <c r="F184" s="23"/>
      <c r="I184" s="23"/>
      <c r="J184" s="23"/>
      <c r="K184" s="23"/>
      <c r="L184" s="23"/>
      <c r="M184" s="24"/>
    </row>
    <row r="185" spans="1:13">
      <c r="A185" s="25"/>
      <c r="B185" s="26" t="s">
        <v>31</v>
      </c>
      <c r="C185" s="9"/>
      <c r="D185" s="9"/>
      <c r="E185" s="9"/>
      <c r="F185" s="9"/>
      <c r="G185" s="9"/>
      <c r="H185" s="9"/>
      <c r="I185" s="11"/>
      <c r="J185" s="9"/>
      <c r="K185" s="9"/>
      <c r="L185" s="9"/>
      <c r="M185" s="12"/>
    </row>
    <row r="186" spans="1:13">
      <c r="A186" s="12" t="s">
        <v>118</v>
      </c>
      <c r="B186" s="81" t="s">
        <v>119</v>
      </c>
      <c r="C186" s="9">
        <v>80</v>
      </c>
      <c r="D186" s="12">
        <v>1.1000000000000001</v>
      </c>
      <c r="E186" s="12">
        <v>6.6</v>
      </c>
      <c r="F186" s="12">
        <v>5.3</v>
      </c>
      <c r="G186" s="12">
        <v>84</v>
      </c>
      <c r="H186" s="12">
        <v>0.01</v>
      </c>
      <c r="I186" s="56">
        <v>0.02</v>
      </c>
      <c r="J186" s="10">
        <v>1.49</v>
      </c>
      <c r="K186" s="12">
        <v>27.69</v>
      </c>
      <c r="L186" s="9">
        <v>14.92</v>
      </c>
      <c r="M186" s="12">
        <v>0.96</v>
      </c>
    </row>
    <row r="187" spans="1:13">
      <c r="A187" s="14" t="s">
        <v>170</v>
      </c>
      <c r="B187" s="49" t="s">
        <v>171</v>
      </c>
      <c r="C187" s="17" t="s">
        <v>37</v>
      </c>
      <c r="D187" s="28">
        <v>1.7</v>
      </c>
      <c r="E187" s="28">
        <v>5.6</v>
      </c>
      <c r="F187" s="28">
        <v>8.4</v>
      </c>
      <c r="G187" s="28">
        <v>91</v>
      </c>
      <c r="H187" s="28">
        <v>0.05</v>
      </c>
      <c r="I187" s="28">
        <v>0.04</v>
      </c>
      <c r="J187" s="29">
        <v>12</v>
      </c>
      <c r="K187" s="28">
        <v>31.82</v>
      </c>
      <c r="L187" s="87">
        <v>19.09</v>
      </c>
      <c r="M187" s="28">
        <v>0.7</v>
      </c>
    </row>
    <row r="188" spans="1:13">
      <c r="A188" s="6" t="s">
        <v>172</v>
      </c>
      <c r="B188" s="83" t="s">
        <v>173</v>
      </c>
      <c r="C188" s="7">
        <v>150</v>
      </c>
      <c r="D188" s="6">
        <v>23.2</v>
      </c>
      <c r="E188" s="6">
        <v>11.6</v>
      </c>
      <c r="F188" s="6">
        <v>4.7</v>
      </c>
      <c r="G188" s="6">
        <v>216</v>
      </c>
      <c r="H188" s="27">
        <v>0.21</v>
      </c>
      <c r="I188" s="59">
        <v>0.17</v>
      </c>
      <c r="J188" s="27">
        <v>2.5299999999999998</v>
      </c>
      <c r="K188" s="6">
        <v>30.19</v>
      </c>
      <c r="L188" s="5">
        <v>41.66</v>
      </c>
      <c r="M188" s="6">
        <v>0.97</v>
      </c>
    </row>
    <row r="189" spans="1:13">
      <c r="A189" s="66"/>
      <c r="B189" s="15" t="s">
        <v>174</v>
      </c>
      <c r="C189" s="16"/>
      <c r="D189" s="28"/>
      <c r="E189" s="28"/>
      <c r="F189" s="28"/>
      <c r="G189" s="28"/>
      <c r="H189" s="28"/>
      <c r="I189" s="28"/>
      <c r="J189" s="17"/>
      <c r="K189" s="28"/>
      <c r="L189" s="87"/>
      <c r="M189" s="28"/>
    </row>
    <row r="190" spans="1:13">
      <c r="A190" s="6" t="s">
        <v>175</v>
      </c>
      <c r="B190" s="81" t="s">
        <v>176</v>
      </c>
      <c r="C190" s="7" t="s">
        <v>55</v>
      </c>
      <c r="D190" s="6">
        <v>4.3</v>
      </c>
      <c r="E190" s="7">
        <v>4.7</v>
      </c>
      <c r="F190" s="6">
        <v>44.1</v>
      </c>
      <c r="G190" s="7">
        <v>240</v>
      </c>
      <c r="H190" s="6">
        <v>0.04</v>
      </c>
      <c r="I190" s="56">
        <v>0.03</v>
      </c>
      <c r="J190" s="12">
        <v>0</v>
      </c>
      <c r="K190" s="6">
        <v>5.48</v>
      </c>
      <c r="L190" s="7">
        <v>29.94</v>
      </c>
      <c r="M190" s="6">
        <v>0.62</v>
      </c>
    </row>
    <row r="191" spans="1:13">
      <c r="A191" s="55" t="s">
        <v>73</v>
      </c>
      <c r="B191" s="111" t="s">
        <v>74</v>
      </c>
      <c r="C191" s="99">
        <v>200</v>
      </c>
      <c r="D191" s="100">
        <v>0.2</v>
      </c>
      <c r="E191" s="99">
        <v>0.1</v>
      </c>
      <c r="F191" s="100">
        <v>17.2</v>
      </c>
      <c r="G191" s="99">
        <v>68</v>
      </c>
      <c r="H191" s="100">
        <v>0.01</v>
      </c>
      <c r="I191" s="112">
        <v>0.01</v>
      </c>
      <c r="J191" s="113">
        <v>1.6</v>
      </c>
      <c r="K191" s="100">
        <v>6.03</v>
      </c>
      <c r="L191" s="99">
        <v>3.13</v>
      </c>
      <c r="M191" s="100">
        <v>0.8</v>
      </c>
    </row>
    <row r="192" spans="1:13">
      <c r="A192" s="86"/>
      <c r="B192" s="34" t="s">
        <v>45</v>
      </c>
      <c r="C192" s="41">
        <v>50</v>
      </c>
      <c r="D192" s="40">
        <v>3.8</v>
      </c>
      <c r="E192" s="41">
        <v>0.4</v>
      </c>
      <c r="F192" s="40">
        <v>24.6</v>
      </c>
      <c r="G192" s="41">
        <v>117.55743</v>
      </c>
      <c r="H192" s="40">
        <v>0.06</v>
      </c>
      <c r="I192" s="41">
        <v>0.01</v>
      </c>
      <c r="J192" s="40">
        <v>0</v>
      </c>
      <c r="K192" s="41">
        <v>10</v>
      </c>
      <c r="L192" s="39">
        <v>7</v>
      </c>
      <c r="M192" s="40">
        <v>0.56999999999999995</v>
      </c>
    </row>
    <row r="193" spans="1:13">
      <c r="A193" s="75"/>
      <c r="B193" s="40" t="s">
        <v>46</v>
      </c>
      <c r="C193" s="36">
        <v>40</v>
      </c>
      <c r="D193" s="37">
        <v>2.64</v>
      </c>
      <c r="E193" s="36">
        <v>0.48</v>
      </c>
      <c r="F193" s="37">
        <v>13.704000000000001</v>
      </c>
      <c r="G193" s="37">
        <v>66.16</v>
      </c>
      <c r="H193" s="37">
        <v>0.08</v>
      </c>
      <c r="I193" s="36">
        <v>0.03</v>
      </c>
      <c r="J193" s="37">
        <v>0</v>
      </c>
      <c r="K193" s="36">
        <v>14</v>
      </c>
      <c r="L193" s="35">
        <v>18.8</v>
      </c>
      <c r="M193" s="37">
        <v>1.6</v>
      </c>
    </row>
    <row r="194" spans="1:13">
      <c r="A194" s="131" t="s">
        <v>47</v>
      </c>
      <c r="B194" s="23"/>
      <c r="C194" s="24"/>
      <c r="D194" s="40">
        <f t="shared" ref="D194:M194" si="25">D186+D187+D188+D190+D191+D192+D193</f>
        <v>36.94</v>
      </c>
      <c r="E194" s="41">
        <f t="shared" si="25"/>
        <v>29.479999999999997</v>
      </c>
      <c r="F194" s="40">
        <f t="shared" si="25"/>
        <v>118.00400000000002</v>
      </c>
      <c r="G194" s="41">
        <f t="shared" si="25"/>
        <v>882.71742999999992</v>
      </c>
      <c r="H194" s="40">
        <f t="shared" si="25"/>
        <v>0.46</v>
      </c>
      <c r="I194" s="41">
        <f t="shared" si="25"/>
        <v>0.31000000000000005</v>
      </c>
      <c r="J194" s="40">
        <f t="shared" si="25"/>
        <v>17.62</v>
      </c>
      <c r="K194" s="41">
        <f t="shared" si="25"/>
        <v>125.21000000000001</v>
      </c>
      <c r="L194" s="39">
        <f t="shared" si="25"/>
        <v>134.54</v>
      </c>
      <c r="M194" s="40">
        <f t="shared" si="25"/>
        <v>6.2200000000000006</v>
      </c>
    </row>
    <row r="195" spans="1:13">
      <c r="A195" s="66"/>
      <c r="B195" s="26" t="s">
        <v>48</v>
      </c>
      <c r="C195" s="9"/>
      <c r="D195" s="9"/>
      <c r="E195" s="9"/>
      <c r="F195" s="9"/>
      <c r="G195" s="9"/>
      <c r="H195" s="9"/>
      <c r="I195" s="11"/>
      <c r="J195" s="9"/>
      <c r="K195" s="9"/>
      <c r="L195" s="9"/>
      <c r="M195" s="12"/>
    </row>
    <row r="196" spans="1:13">
      <c r="A196" s="12" t="s">
        <v>177</v>
      </c>
      <c r="B196" s="10" t="s">
        <v>178</v>
      </c>
      <c r="C196" s="9" t="s">
        <v>55</v>
      </c>
      <c r="D196" s="12">
        <v>7.2</v>
      </c>
      <c r="E196" s="12">
        <v>7.2</v>
      </c>
      <c r="F196" s="12">
        <v>36.799999999999997</v>
      </c>
      <c r="G196" s="12">
        <v>242</v>
      </c>
      <c r="H196" s="10">
        <v>0.14000000000000001</v>
      </c>
      <c r="I196" s="57">
        <v>0.16</v>
      </c>
      <c r="J196" s="49">
        <v>0.44</v>
      </c>
      <c r="K196" s="12">
        <v>116.39</v>
      </c>
      <c r="L196" s="8">
        <v>36.4</v>
      </c>
      <c r="M196" s="12">
        <v>2.11</v>
      </c>
    </row>
    <row r="197" spans="1:13">
      <c r="A197" s="61" t="s">
        <v>179</v>
      </c>
      <c r="B197" s="132" t="s">
        <v>180</v>
      </c>
      <c r="C197" s="41">
        <v>100</v>
      </c>
      <c r="D197" s="42">
        <v>7.8</v>
      </c>
      <c r="E197" s="40">
        <v>5.8</v>
      </c>
      <c r="F197" s="40">
        <v>21</v>
      </c>
      <c r="G197" s="40">
        <v>291</v>
      </c>
      <c r="H197" s="40">
        <v>0.09</v>
      </c>
      <c r="I197" s="42">
        <v>0.04</v>
      </c>
      <c r="J197" s="40">
        <v>0.04</v>
      </c>
      <c r="K197" s="40">
        <v>23.69</v>
      </c>
      <c r="L197" s="41">
        <v>11.1</v>
      </c>
      <c r="M197" s="40">
        <v>0.84</v>
      </c>
    </row>
    <row r="198" spans="1:13">
      <c r="A198" s="12" t="s">
        <v>80</v>
      </c>
      <c r="B198" s="50" t="s">
        <v>81</v>
      </c>
      <c r="C198" s="85">
        <v>200</v>
      </c>
      <c r="D198" s="15">
        <v>0.1</v>
      </c>
      <c r="E198" s="15">
        <v>0</v>
      </c>
      <c r="F198" s="12">
        <v>9.1</v>
      </c>
      <c r="G198" s="12">
        <v>35</v>
      </c>
      <c r="H198" s="10">
        <v>0</v>
      </c>
      <c r="I198" s="56">
        <v>0</v>
      </c>
      <c r="J198" s="50">
        <v>0</v>
      </c>
      <c r="K198" s="15">
        <v>0.26</v>
      </c>
      <c r="L198" s="14">
        <v>0</v>
      </c>
      <c r="M198" s="49">
        <v>0.03</v>
      </c>
    </row>
    <row r="199" spans="1:13">
      <c r="A199" s="86"/>
      <c r="B199" s="34" t="s">
        <v>45</v>
      </c>
      <c r="C199" s="33">
        <v>50</v>
      </c>
      <c r="D199" s="31">
        <v>3.8</v>
      </c>
      <c r="E199" s="33">
        <v>0.4</v>
      </c>
      <c r="F199" s="31">
        <v>24.6</v>
      </c>
      <c r="G199" s="33">
        <v>117.55743</v>
      </c>
      <c r="H199" s="31">
        <v>0.06</v>
      </c>
      <c r="I199" s="33">
        <v>0.01</v>
      </c>
      <c r="J199" s="31">
        <v>0</v>
      </c>
      <c r="K199" s="33">
        <v>10</v>
      </c>
      <c r="L199" s="47">
        <v>7</v>
      </c>
      <c r="M199" s="31">
        <v>0.56999999999999995</v>
      </c>
    </row>
    <row r="200" spans="1:13">
      <c r="A200" s="66"/>
      <c r="B200" s="37" t="s">
        <v>82</v>
      </c>
      <c r="C200" s="33">
        <v>100</v>
      </c>
      <c r="D200" s="31">
        <v>2.5</v>
      </c>
      <c r="E200" s="33">
        <v>1.2</v>
      </c>
      <c r="F200" s="31">
        <v>7.6</v>
      </c>
      <c r="G200" s="33">
        <v>51.2</v>
      </c>
      <c r="H200" s="31">
        <v>0.03</v>
      </c>
      <c r="I200" s="33">
        <v>0.15</v>
      </c>
      <c r="J200" s="31">
        <v>0.6</v>
      </c>
      <c r="K200" s="33">
        <v>124</v>
      </c>
      <c r="L200" s="47">
        <v>0</v>
      </c>
      <c r="M200" s="31">
        <v>0.1</v>
      </c>
    </row>
    <row r="201" spans="1:13">
      <c r="A201" s="21"/>
      <c r="B201" s="26" t="s">
        <v>59</v>
      </c>
      <c r="C201" s="26"/>
      <c r="D201" s="12">
        <f t="shared" ref="D201:M201" si="26">SUM(D196:D200)</f>
        <v>21.4</v>
      </c>
      <c r="E201" s="12">
        <f t="shared" si="26"/>
        <v>14.6</v>
      </c>
      <c r="F201" s="12">
        <f t="shared" si="26"/>
        <v>99.1</v>
      </c>
      <c r="G201" s="9">
        <f t="shared" si="26"/>
        <v>736.75743</v>
      </c>
      <c r="H201" s="12">
        <f t="shared" si="26"/>
        <v>0.32000000000000006</v>
      </c>
      <c r="I201" s="11">
        <f t="shared" si="26"/>
        <v>0.36</v>
      </c>
      <c r="J201" s="12">
        <f t="shared" si="26"/>
        <v>1.08</v>
      </c>
      <c r="K201" s="10">
        <f t="shared" si="26"/>
        <v>274.34000000000003</v>
      </c>
      <c r="L201" s="8">
        <f t="shared" si="26"/>
        <v>54.5</v>
      </c>
      <c r="M201" s="12">
        <f t="shared" si="26"/>
        <v>3.6499999999999995</v>
      </c>
    </row>
    <row r="202" spans="1:13">
      <c r="A202" s="133" t="s">
        <v>60</v>
      </c>
      <c r="B202" s="23"/>
      <c r="C202" s="24"/>
      <c r="D202" s="40">
        <f t="shared" ref="D202:M202" si="27">D194+D201</f>
        <v>58.339999999999996</v>
      </c>
      <c r="E202" s="41">
        <f t="shared" si="27"/>
        <v>44.08</v>
      </c>
      <c r="F202" s="40">
        <f t="shared" si="27"/>
        <v>217.10400000000001</v>
      </c>
      <c r="G202" s="41">
        <f t="shared" si="27"/>
        <v>1619.4748599999998</v>
      </c>
      <c r="H202" s="40">
        <f t="shared" si="27"/>
        <v>0.78</v>
      </c>
      <c r="I202" s="40">
        <f t="shared" si="27"/>
        <v>0.67</v>
      </c>
      <c r="J202" s="42">
        <f t="shared" si="27"/>
        <v>18.700000000000003</v>
      </c>
      <c r="K202" s="41">
        <f t="shared" si="27"/>
        <v>399.55000000000007</v>
      </c>
      <c r="L202" s="39">
        <f t="shared" si="27"/>
        <v>189.04</v>
      </c>
      <c r="M202" s="40">
        <f t="shared" si="27"/>
        <v>9.870000000000001</v>
      </c>
    </row>
    <row r="203" spans="1:13">
      <c r="A203" s="134" t="s">
        <v>181</v>
      </c>
      <c r="B203" s="23"/>
      <c r="C203" s="24"/>
      <c r="D203" s="135">
        <f>D202+D183+D164+D146+D128+D108+D88+D70+D50+D29</f>
        <v>592.13</v>
      </c>
      <c r="E203" s="136">
        <f t="shared" ref="E203:M203" si="28">E202+E183+E164+E146+E128+E108+E88+E70+E50+E29</f>
        <v>535.47</v>
      </c>
      <c r="F203" s="137">
        <f>F202+F183+F164+F146+F128+F108+F88+F70+F50+F29</f>
        <v>2054.7400000000002</v>
      </c>
      <c r="G203" s="136">
        <f t="shared" si="28"/>
        <v>15457.398599999999</v>
      </c>
      <c r="H203" s="138">
        <f t="shared" si="28"/>
        <v>6.1310000000000002</v>
      </c>
      <c r="I203" s="136">
        <f t="shared" si="28"/>
        <v>11.792</v>
      </c>
      <c r="J203" s="137">
        <f t="shared" si="28"/>
        <v>313.73000000000008</v>
      </c>
      <c r="K203" s="136">
        <f t="shared" si="28"/>
        <v>4085.75</v>
      </c>
      <c r="L203" s="139">
        <f t="shared" si="28"/>
        <v>3990.2200000000003</v>
      </c>
      <c r="M203" s="137">
        <f t="shared" si="28"/>
        <v>115.711</v>
      </c>
    </row>
    <row r="204" spans="1:13">
      <c r="A204" s="139" t="s">
        <v>182</v>
      </c>
      <c r="B204" s="89"/>
      <c r="C204" s="76"/>
      <c r="D204" s="135">
        <v>46</v>
      </c>
      <c r="E204" s="140">
        <v>48</v>
      </c>
      <c r="F204" s="138">
        <v>201</v>
      </c>
      <c r="G204" s="135">
        <v>1411</v>
      </c>
      <c r="H204" s="141"/>
      <c r="I204" s="140"/>
      <c r="J204" s="138"/>
      <c r="K204" s="140"/>
      <c r="L204" s="134"/>
      <c r="M204" s="138"/>
    </row>
    <row r="205" spans="1:13">
      <c r="A205" s="142" t="s">
        <v>183</v>
      </c>
      <c r="B205" s="143"/>
      <c r="C205" s="144"/>
      <c r="D205" s="145">
        <f>D203*10/D204</f>
        <v>128.72391304347826</v>
      </c>
      <c r="E205" s="144">
        <f>E203*10/E204</f>
        <v>111.55625000000002</v>
      </c>
      <c r="F205" s="146">
        <f>F203*10/F204</f>
        <v>102.22587064676618</v>
      </c>
      <c r="G205" s="146">
        <f>G203*10/G204</f>
        <v>109.54924592487596</v>
      </c>
      <c r="H205" s="121"/>
      <c r="I205" s="121"/>
      <c r="J205" s="121"/>
      <c r="K205" s="121"/>
      <c r="L205" s="147"/>
      <c r="M205" s="121"/>
    </row>
    <row r="206" spans="1:13">
      <c r="A206" s="148" t="s">
        <v>184</v>
      </c>
      <c r="B206" s="149"/>
      <c r="C206" s="150"/>
      <c r="D206" s="150"/>
      <c r="E206" s="151"/>
      <c r="F206" s="151"/>
      <c r="G206" s="151" t="s">
        <v>185</v>
      </c>
      <c r="H206" s="75"/>
      <c r="I206" s="75"/>
      <c r="J206" s="75"/>
      <c r="K206" s="75"/>
      <c r="L206" s="25"/>
      <c r="M206" s="75"/>
    </row>
  </sheetData>
  <mergeCells count="5">
    <mergeCell ref="H2:L2"/>
    <mergeCell ref="H3:L3"/>
    <mergeCell ref="H4:L4"/>
    <mergeCell ref="H5:L5"/>
    <mergeCell ref="A6:M6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Первая смена</vt:lpstr>
      <vt:lpstr>вторая смена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2021-04-02T15:51:31Z</dcterms:modified>
</cp:coreProperties>
</file>